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Database\Templates\"/>
    </mc:Choice>
  </mc:AlternateContent>
  <bookViews>
    <workbookView xWindow="7088" yWindow="-255" windowWidth="20625" windowHeight="10485"/>
  </bookViews>
  <sheets>
    <sheet name="SecMaster" sheetId="1" r:id="rId1"/>
    <sheet name="ETFs" sheetId="5" r:id="rId2"/>
    <sheet name="Splits" sheetId="2" r:id="rId3"/>
    <sheet name="IPO" sheetId="4" r:id="rId4"/>
    <sheet name="ETFHoldings" sheetId="3" r:id="rId5"/>
  </sheets>
  <definedNames>
    <definedName name="_xlnm._FilterDatabase" localSheetId="0" hidden="1">SecMaster!$A$1:$H$635</definedName>
  </definedNames>
  <calcPr calcId="152511"/>
</workbook>
</file>

<file path=xl/calcChain.xml><?xml version="1.0" encoding="utf-8"?>
<calcChain xmlns="http://schemas.openxmlformats.org/spreadsheetml/2006/main">
  <c r="G1081" i="1" l="1"/>
  <c r="G1080" i="1"/>
  <c r="G1079" i="1"/>
  <c r="G1078" i="1"/>
  <c r="G1077" i="1"/>
  <c r="G1076" i="1"/>
  <c r="G1075" i="1"/>
  <c r="E34" i="2"/>
  <c r="E30" i="2"/>
  <c r="G1074" i="1"/>
  <c r="G1073" i="1"/>
  <c r="G1072" i="1"/>
  <c r="G1070" i="1"/>
  <c r="G1069" i="1"/>
  <c r="G1068" i="1"/>
  <c r="G1067" i="1"/>
  <c r="G1066" i="1"/>
  <c r="G1065" i="1"/>
  <c r="G1064" i="1"/>
  <c r="G1063" i="1"/>
  <c r="G1031" i="1"/>
  <c r="G1061" i="1"/>
  <c r="G1060" i="1"/>
  <c r="G1058" i="1"/>
  <c r="G1057" i="1"/>
  <c r="G1055" i="1"/>
  <c r="E29" i="2"/>
  <c r="G1030" i="1"/>
  <c r="G1029" i="1"/>
  <c r="G1028" i="1"/>
  <c r="G1027" i="1"/>
  <c r="G1026" i="1"/>
  <c r="G1025" i="1"/>
  <c r="G1024" i="1"/>
  <c r="G1023" i="1"/>
  <c r="G1022" i="1"/>
  <c r="G1021" i="1"/>
  <c r="G1019" i="1"/>
  <c r="G1018" i="1"/>
  <c r="E28" i="2"/>
  <c r="E27" i="2"/>
  <c r="E26" i="2"/>
  <c r="G1017" i="1"/>
  <c r="G1016" i="1"/>
  <c r="G1015" i="1"/>
  <c r="G1014" i="1"/>
  <c r="G1012" i="1"/>
  <c r="J1012" i="1"/>
  <c r="B25" i="2"/>
  <c r="E25" i="2" s="1"/>
  <c r="G1011" i="1"/>
  <c r="J1011" i="1"/>
  <c r="G1010" i="1"/>
  <c r="J1010" i="1"/>
  <c r="E24" i="2"/>
  <c r="G1009" i="1"/>
  <c r="J1009" i="1"/>
  <c r="G1008" i="1"/>
  <c r="J1008" i="1"/>
  <c r="B23" i="2"/>
  <c r="E23" i="2" s="1"/>
  <c r="G1007" i="1"/>
  <c r="J1007" i="1"/>
  <c r="G1006" i="1"/>
  <c r="J1006" i="1"/>
  <c r="G1005" i="1"/>
  <c r="J1005" i="1"/>
  <c r="G1004" i="1"/>
  <c r="J1004" i="1"/>
  <c r="G1003" i="1"/>
  <c r="J1003" i="1"/>
  <c r="E22" i="2"/>
  <c r="G1002" i="1"/>
  <c r="J1002" i="1"/>
  <c r="E21" i="2"/>
  <c r="B21" i="2"/>
  <c r="G1001" i="1"/>
  <c r="E1001" i="1"/>
  <c r="J1001" i="1"/>
  <c r="E1000" i="1"/>
  <c r="G1000" i="1" s="1"/>
  <c r="J1000" i="1"/>
  <c r="B20" i="2"/>
  <c r="E20" i="2" s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G922" i="1"/>
  <c r="G862" i="1"/>
  <c r="E999" i="1"/>
  <c r="G999" i="1" s="1"/>
  <c r="E998" i="1"/>
  <c r="G998" i="1" s="1"/>
  <c r="E997" i="1"/>
  <c r="G997" i="1" s="1"/>
  <c r="E996" i="1"/>
  <c r="G996" i="1" s="1"/>
  <c r="E995" i="1"/>
  <c r="G995" i="1" s="1"/>
  <c r="E994" i="1"/>
  <c r="G994" i="1" s="1"/>
  <c r="E993" i="1"/>
  <c r="G993" i="1" s="1"/>
  <c r="E992" i="1"/>
  <c r="G992" i="1" s="1"/>
  <c r="E991" i="1"/>
  <c r="G991" i="1" s="1"/>
  <c r="E990" i="1"/>
  <c r="G990" i="1" s="1"/>
  <c r="E989" i="1"/>
  <c r="G989" i="1" s="1"/>
  <c r="E988" i="1"/>
  <c r="G988" i="1" s="1"/>
  <c r="E987" i="1"/>
  <c r="G987" i="1" s="1"/>
  <c r="E986" i="1"/>
  <c r="G986" i="1" s="1"/>
  <c r="E985" i="1"/>
  <c r="G985" i="1" s="1"/>
  <c r="E984" i="1"/>
  <c r="G984" i="1" s="1"/>
  <c r="E983" i="1"/>
  <c r="G983" i="1" s="1"/>
  <c r="E982" i="1"/>
  <c r="G982" i="1" s="1"/>
  <c r="E981" i="1"/>
  <c r="G981" i="1" s="1"/>
  <c r="E980" i="1"/>
  <c r="G980" i="1" s="1"/>
  <c r="E979" i="1"/>
  <c r="G979" i="1" s="1"/>
  <c r="E978" i="1"/>
  <c r="G978" i="1" s="1"/>
  <c r="E977" i="1"/>
  <c r="G977" i="1" s="1"/>
  <c r="E976" i="1"/>
  <c r="G976" i="1" s="1"/>
  <c r="E975" i="1"/>
  <c r="G975" i="1" s="1"/>
  <c r="E974" i="1"/>
  <c r="G974" i="1" s="1"/>
  <c r="E973" i="1"/>
  <c r="G973" i="1" s="1"/>
  <c r="E972" i="1"/>
  <c r="G972" i="1" s="1"/>
  <c r="E971" i="1"/>
  <c r="G971" i="1" s="1"/>
  <c r="E970" i="1"/>
  <c r="G970" i="1" s="1"/>
  <c r="E969" i="1"/>
  <c r="G969" i="1" s="1"/>
  <c r="E968" i="1"/>
  <c r="G968" i="1" s="1"/>
  <c r="E967" i="1"/>
  <c r="G967" i="1" s="1"/>
  <c r="E966" i="1"/>
  <c r="G966" i="1" s="1"/>
  <c r="E965" i="1"/>
  <c r="G965" i="1" s="1"/>
  <c r="E964" i="1"/>
  <c r="G964" i="1" s="1"/>
  <c r="E963" i="1"/>
  <c r="G963" i="1" s="1"/>
  <c r="E962" i="1"/>
  <c r="G962" i="1" s="1"/>
  <c r="E961" i="1"/>
  <c r="G961" i="1" s="1"/>
  <c r="E960" i="1"/>
  <c r="G960" i="1" s="1"/>
  <c r="E959" i="1"/>
  <c r="G959" i="1" s="1"/>
  <c r="E958" i="1"/>
  <c r="G958" i="1" s="1"/>
  <c r="E957" i="1"/>
  <c r="G957" i="1" s="1"/>
  <c r="E956" i="1"/>
  <c r="G956" i="1" s="1"/>
  <c r="E955" i="1"/>
  <c r="G955" i="1" s="1"/>
  <c r="E954" i="1"/>
  <c r="G954" i="1" s="1"/>
  <c r="E953" i="1"/>
  <c r="G953" i="1" s="1"/>
  <c r="E952" i="1"/>
  <c r="G952" i="1" s="1"/>
  <c r="E951" i="1"/>
  <c r="G951" i="1" s="1"/>
  <c r="E950" i="1"/>
  <c r="G950" i="1" s="1"/>
  <c r="E949" i="1"/>
  <c r="G949" i="1" s="1"/>
  <c r="E948" i="1"/>
  <c r="G948" i="1" s="1"/>
  <c r="E947" i="1"/>
  <c r="G947" i="1" s="1"/>
  <c r="E946" i="1"/>
  <c r="G946" i="1" s="1"/>
  <c r="E945" i="1"/>
  <c r="G945" i="1" s="1"/>
  <c r="E944" i="1"/>
  <c r="G944" i="1" s="1"/>
  <c r="E943" i="1"/>
  <c r="G943" i="1" s="1"/>
  <c r="E942" i="1"/>
  <c r="G942" i="1" s="1"/>
  <c r="E941" i="1"/>
  <c r="G941" i="1" s="1"/>
  <c r="E940" i="1"/>
  <c r="G940" i="1" s="1"/>
  <c r="E939" i="1"/>
  <c r="G939" i="1" s="1"/>
  <c r="E938" i="1"/>
  <c r="G938" i="1" s="1"/>
  <c r="E937" i="1"/>
  <c r="G937" i="1" s="1"/>
  <c r="E936" i="1"/>
  <c r="G936" i="1" s="1"/>
  <c r="E935" i="1"/>
  <c r="G935" i="1" s="1"/>
  <c r="E934" i="1"/>
  <c r="G934" i="1" s="1"/>
  <c r="E933" i="1"/>
  <c r="G933" i="1" s="1"/>
  <c r="E932" i="1"/>
  <c r="G932" i="1" s="1"/>
  <c r="E931" i="1"/>
  <c r="G931" i="1" s="1"/>
  <c r="E930" i="1"/>
  <c r="G930" i="1" s="1"/>
  <c r="E929" i="1"/>
  <c r="G929" i="1" s="1"/>
  <c r="E928" i="1"/>
  <c r="G928" i="1" s="1"/>
  <c r="E927" i="1"/>
  <c r="G927" i="1" s="1"/>
  <c r="E926" i="1"/>
  <c r="G926" i="1" s="1"/>
  <c r="E925" i="1"/>
  <c r="G925" i="1" s="1"/>
  <c r="E924" i="1"/>
  <c r="G924" i="1" s="1"/>
  <c r="E923" i="1"/>
  <c r="G923" i="1" s="1"/>
  <c r="E922" i="1"/>
  <c r="E921" i="1"/>
  <c r="G921" i="1" s="1"/>
  <c r="E920" i="1"/>
  <c r="G920" i="1" s="1"/>
  <c r="E919" i="1"/>
  <c r="G919" i="1" s="1"/>
  <c r="E918" i="1"/>
  <c r="G918" i="1" s="1"/>
  <c r="E917" i="1"/>
  <c r="G917" i="1" s="1"/>
  <c r="E916" i="1"/>
  <c r="G916" i="1" s="1"/>
  <c r="E915" i="1"/>
  <c r="G915" i="1" s="1"/>
  <c r="E914" i="1"/>
  <c r="G914" i="1" s="1"/>
  <c r="E913" i="1"/>
  <c r="G913" i="1" s="1"/>
  <c r="E912" i="1"/>
  <c r="G912" i="1" s="1"/>
  <c r="E911" i="1"/>
  <c r="G911" i="1" s="1"/>
  <c r="E910" i="1"/>
  <c r="G910" i="1" s="1"/>
  <c r="E909" i="1"/>
  <c r="G909" i="1" s="1"/>
  <c r="E908" i="1"/>
  <c r="G908" i="1" s="1"/>
  <c r="E907" i="1"/>
  <c r="G907" i="1" s="1"/>
  <c r="E906" i="1"/>
  <c r="G906" i="1" s="1"/>
  <c r="E905" i="1"/>
  <c r="G905" i="1" s="1"/>
  <c r="E904" i="1"/>
  <c r="G904" i="1" s="1"/>
  <c r="E903" i="1"/>
  <c r="G903" i="1" s="1"/>
  <c r="E902" i="1"/>
  <c r="G902" i="1" s="1"/>
  <c r="E901" i="1"/>
  <c r="G901" i="1" s="1"/>
  <c r="E900" i="1"/>
  <c r="G900" i="1" s="1"/>
  <c r="E899" i="1"/>
  <c r="G899" i="1" s="1"/>
  <c r="E898" i="1"/>
  <c r="G898" i="1" s="1"/>
  <c r="E897" i="1"/>
  <c r="G897" i="1" s="1"/>
  <c r="E896" i="1"/>
  <c r="G896" i="1" s="1"/>
  <c r="E895" i="1"/>
  <c r="G895" i="1" s="1"/>
  <c r="E894" i="1"/>
  <c r="G894" i="1" s="1"/>
  <c r="E893" i="1"/>
  <c r="G893" i="1" s="1"/>
  <c r="E892" i="1"/>
  <c r="G892" i="1" s="1"/>
  <c r="E891" i="1"/>
  <c r="G891" i="1" s="1"/>
  <c r="E890" i="1"/>
  <c r="G890" i="1" s="1"/>
  <c r="E889" i="1"/>
  <c r="G889" i="1" s="1"/>
  <c r="E888" i="1"/>
  <c r="G888" i="1" s="1"/>
  <c r="E887" i="1"/>
  <c r="G887" i="1" s="1"/>
  <c r="E886" i="1"/>
  <c r="G886" i="1" s="1"/>
  <c r="E885" i="1"/>
  <c r="G885" i="1" s="1"/>
  <c r="E884" i="1"/>
  <c r="G884" i="1" s="1"/>
  <c r="E883" i="1"/>
  <c r="G883" i="1" s="1"/>
  <c r="E882" i="1"/>
  <c r="G882" i="1" s="1"/>
  <c r="E881" i="1"/>
  <c r="G881" i="1" s="1"/>
  <c r="E880" i="1"/>
  <c r="G880" i="1" s="1"/>
  <c r="E879" i="1"/>
  <c r="G879" i="1" s="1"/>
  <c r="E878" i="1"/>
  <c r="G878" i="1" s="1"/>
  <c r="E877" i="1"/>
  <c r="G877" i="1" s="1"/>
  <c r="E876" i="1"/>
  <c r="G876" i="1" s="1"/>
  <c r="E875" i="1"/>
  <c r="G875" i="1" s="1"/>
  <c r="E874" i="1"/>
  <c r="G874" i="1" s="1"/>
  <c r="E873" i="1"/>
  <c r="G873" i="1" s="1"/>
  <c r="E872" i="1"/>
  <c r="G872" i="1" s="1"/>
  <c r="E871" i="1"/>
  <c r="G871" i="1" s="1"/>
  <c r="E870" i="1"/>
  <c r="G870" i="1" s="1"/>
  <c r="E869" i="1"/>
  <c r="G869" i="1" s="1"/>
  <c r="E868" i="1"/>
  <c r="G868" i="1" s="1"/>
  <c r="E867" i="1"/>
  <c r="G867" i="1" s="1"/>
  <c r="E866" i="1"/>
  <c r="G866" i="1" s="1"/>
  <c r="E865" i="1"/>
  <c r="G865" i="1" s="1"/>
  <c r="E864" i="1"/>
  <c r="G864" i="1" s="1"/>
  <c r="E863" i="1"/>
  <c r="G863" i="1" s="1"/>
  <c r="E862" i="1"/>
  <c r="E861" i="1"/>
  <c r="G861" i="1" s="1"/>
  <c r="E860" i="1"/>
  <c r="G860" i="1" s="1"/>
  <c r="E859" i="1"/>
  <c r="G859" i="1" s="1"/>
  <c r="E858" i="1"/>
  <c r="G858" i="1" s="1"/>
  <c r="E857" i="1"/>
  <c r="G857" i="1" s="1"/>
  <c r="E856" i="1"/>
  <c r="G856" i="1" s="1"/>
  <c r="E855" i="1"/>
  <c r="G855" i="1" s="1"/>
  <c r="E854" i="1"/>
  <c r="G854" i="1" s="1"/>
  <c r="E853" i="1"/>
  <c r="G853" i="1" s="1"/>
  <c r="E852" i="1"/>
  <c r="G852" i="1" s="1"/>
  <c r="E851" i="1"/>
  <c r="G851" i="1" s="1"/>
  <c r="E850" i="1"/>
  <c r="G850" i="1" s="1"/>
  <c r="E849" i="1"/>
  <c r="G849" i="1" s="1"/>
  <c r="E848" i="1"/>
  <c r="G848" i="1" s="1"/>
  <c r="E847" i="1"/>
  <c r="G847" i="1" s="1"/>
  <c r="E846" i="1"/>
  <c r="G846" i="1" s="1"/>
  <c r="E845" i="1"/>
  <c r="G845" i="1" s="1"/>
  <c r="E844" i="1"/>
  <c r="G844" i="1" s="1"/>
  <c r="E843" i="1"/>
  <c r="G843" i="1" s="1"/>
  <c r="E842" i="1"/>
  <c r="G842" i="1" s="1"/>
  <c r="E841" i="1"/>
  <c r="G841" i="1" s="1"/>
  <c r="E840" i="1"/>
  <c r="G840" i="1" s="1"/>
  <c r="E839" i="1"/>
  <c r="G839" i="1" s="1"/>
  <c r="E838" i="1"/>
  <c r="G838" i="1" s="1"/>
  <c r="E837" i="1"/>
  <c r="G837" i="1" s="1"/>
  <c r="E836" i="1"/>
  <c r="G836" i="1" s="1"/>
  <c r="E835" i="1"/>
  <c r="G835" i="1" s="1"/>
  <c r="E834" i="1"/>
  <c r="G834" i="1" s="1"/>
  <c r="E833" i="1"/>
  <c r="G833" i="1" s="1"/>
  <c r="E832" i="1"/>
  <c r="G832" i="1" s="1"/>
  <c r="E831" i="1"/>
  <c r="G831" i="1" s="1"/>
  <c r="E830" i="1"/>
  <c r="G830" i="1" s="1"/>
  <c r="E829" i="1"/>
  <c r="G829" i="1" s="1"/>
  <c r="E828" i="1"/>
  <c r="G828" i="1" s="1"/>
  <c r="E827" i="1"/>
  <c r="G827" i="1" s="1"/>
  <c r="E826" i="1"/>
  <c r="G826" i="1" s="1"/>
  <c r="E825" i="1"/>
  <c r="G825" i="1" s="1"/>
  <c r="E824" i="1"/>
  <c r="G824" i="1" s="1"/>
  <c r="E823" i="1"/>
  <c r="G823" i="1" s="1"/>
  <c r="E822" i="1"/>
  <c r="G822" i="1" s="1"/>
  <c r="E821" i="1"/>
  <c r="G821" i="1" s="1"/>
  <c r="E820" i="1"/>
  <c r="G820" i="1" s="1"/>
  <c r="E819" i="1"/>
  <c r="G819" i="1" s="1"/>
  <c r="E818" i="1"/>
  <c r="G818" i="1" s="1"/>
  <c r="E817" i="1"/>
  <c r="G817" i="1" s="1"/>
  <c r="E816" i="1"/>
  <c r="G816" i="1" s="1"/>
  <c r="E815" i="1"/>
  <c r="G815" i="1" s="1"/>
  <c r="E814" i="1"/>
  <c r="G814" i="1" s="1"/>
  <c r="E813" i="1"/>
  <c r="G813" i="1" s="1"/>
  <c r="E812" i="1"/>
  <c r="G812" i="1" s="1"/>
  <c r="E811" i="1"/>
  <c r="G811" i="1" s="1"/>
  <c r="E810" i="1"/>
  <c r="G810" i="1" s="1"/>
  <c r="E809" i="1"/>
  <c r="G809" i="1" s="1"/>
  <c r="E808" i="1"/>
  <c r="G808" i="1" s="1"/>
  <c r="E807" i="1"/>
  <c r="G807" i="1" s="1"/>
  <c r="E806" i="1"/>
  <c r="G806" i="1" s="1"/>
  <c r="E805" i="1"/>
  <c r="G805" i="1" s="1"/>
  <c r="E804" i="1"/>
  <c r="G804" i="1" s="1"/>
  <c r="E803" i="1"/>
  <c r="G803" i="1" s="1"/>
  <c r="E802" i="1"/>
  <c r="G802" i="1" s="1"/>
  <c r="E801" i="1"/>
  <c r="G801" i="1" s="1"/>
  <c r="E800" i="1"/>
  <c r="G800" i="1" s="1"/>
  <c r="E799" i="1"/>
  <c r="G799" i="1" s="1"/>
  <c r="E798" i="1"/>
  <c r="G798" i="1" s="1"/>
  <c r="E797" i="1"/>
  <c r="G797" i="1" s="1"/>
  <c r="E796" i="1"/>
  <c r="G796" i="1" s="1"/>
  <c r="E795" i="1"/>
  <c r="G795" i="1" s="1"/>
  <c r="E794" i="1"/>
  <c r="G794" i="1" s="1"/>
  <c r="E793" i="1"/>
  <c r="G793" i="1" s="1"/>
  <c r="E792" i="1"/>
  <c r="G792" i="1" s="1"/>
  <c r="E791" i="1"/>
  <c r="G791" i="1" s="1"/>
  <c r="E790" i="1"/>
  <c r="G790" i="1" s="1"/>
  <c r="E789" i="1"/>
  <c r="G789" i="1" s="1"/>
  <c r="E788" i="1"/>
  <c r="G788" i="1" s="1"/>
  <c r="E787" i="1"/>
  <c r="G787" i="1" s="1"/>
  <c r="E786" i="1"/>
  <c r="G786" i="1" s="1"/>
  <c r="E785" i="1"/>
  <c r="G785" i="1" s="1"/>
  <c r="E784" i="1"/>
  <c r="G784" i="1" s="1"/>
  <c r="E783" i="1"/>
  <c r="G783" i="1" s="1"/>
  <c r="E782" i="1"/>
  <c r="G782" i="1" s="1"/>
  <c r="E781" i="1"/>
  <c r="G781" i="1" s="1"/>
  <c r="E780" i="1"/>
  <c r="G780" i="1" s="1"/>
  <c r="E779" i="1"/>
  <c r="G779" i="1" s="1"/>
  <c r="E778" i="1"/>
  <c r="G778" i="1" s="1"/>
  <c r="E777" i="1"/>
  <c r="G777" i="1" s="1"/>
  <c r="E776" i="1"/>
  <c r="G776" i="1" s="1"/>
  <c r="E775" i="1"/>
  <c r="G775" i="1" s="1"/>
  <c r="E774" i="1"/>
  <c r="G774" i="1" s="1"/>
  <c r="E773" i="1"/>
  <c r="G773" i="1" s="1"/>
  <c r="E772" i="1"/>
  <c r="G772" i="1" s="1"/>
  <c r="E771" i="1"/>
  <c r="G771" i="1" s="1"/>
  <c r="E770" i="1"/>
  <c r="G770" i="1" s="1"/>
  <c r="E769" i="1"/>
  <c r="G769" i="1" s="1"/>
  <c r="E768" i="1"/>
  <c r="G768" i="1" s="1"/>
  <c r="E767" i="1"/>
  <c r="G767" i="1" s="1"/>
  <c r="E766" i="1"/>
  <c r="G766" i="1" s="1"/>
  <c r="E765" i="1"/>
  <c r="G765" i="1" s="1"/>
  <c r="E764" i="1"/>
  <c r="G764" i="1" s="1"/>
  <c r="E763" i="1"/>
  <c r="G763" i="1" s="1"/>
  <c r="E762" i="1"/>
  <c r="G762" i="1" s="1"/>
  <c r="E761" i="1"/>
  <c r="G761" i="1" s="1"/>
  <c r="E760" i="1"/>
  <c r="G760" i="1" s="1"/>
  <c r="E759" i="1"/>
  <c r="G759" i="1" s="1"/>
  <c r="E758" i="1"/>
  <c r="G758" i="1" s="1"/>
  <c r="E757" i="1"/>
  <c r="G757" i="1" s="1"/>
  <c r="E756" i="1"/>
  <c r="G756" i="1" s="1"/>
  <c r="E755" i="1"/>
  <c r="G755" i="1" s="1"/>
  <c r="E754" i="1"/>
  <c r="G754" i="1" s="1"/>
  <c r="E753" i="1"/>
  <c r="G753" i="1" s="1"/>
  <c r="E752" i="1"/>
  <c r="G752" i="1" s="1"/>
  <c r="E751" i="1"/>
  <c r="G751" i="1" s="1"/>
  <c r="E750" i="1"/>
  <c r="G750" i="1" s="1"/>
  <c r="E749" i="1"/>
  <c r="G749" i="1" s="1"/>
  <c r="E748" i="1"/>
  <c r="G748" i="1" s="1"/>
  <c r="E747" i="1"/>
  <c r="G747" i="1" s="1"/>
  <c r="E746" i="1"/>
  <c r="G746" i="1" s="1"/>
  <c r="E745" i="1"/>
  <c r="G745" i="1" s="1"/>
  <c r="E744" i="1"/>
  <c r="G744" i="1" s="1"/>
  <c r="E743" i="1"/>
  <c r="G743" i="1" s="1"/>
  <c r="E742" i="1"/>
  <c r="G742" i="1" s="1"/>
  <c r="E741" i="1"/>
  <c r="G741" i="1" s="1"/>
  <c r="E740" i="1"/>
  <c r="G740" i="1" s="1"/>
  <c r="E739" i="1"/>
  <c r="G739" i="1" s="1"/>
  <c r="E738" i="1"/>
  <c r="G738" i="1" s="1"/>
  <c r="E737" i="1"/>
  <c r="G737" i="1" s="1"/>
  <c r="E736" i="1"/>
  <c r="G736" i="1" s="1"/>
  <c r="E735" i="1"/>
  <c r="G735" i="1" s="1"/>
  <c r="E734" i="1"/>
  <c r="G734" i="1" s="1"/>
  <c r="E733" i="1"/>
  <c r="G733" i="1" s="1"/>
  <c r="E732" i="1"/>
  <c r="G732" i="1" s="1"/>
  <c r="E731" i="1"/>
  <c r="G731" i="1" s="1"/>
  <c r="E730" i="1"/>
  <c r="G730" i="1" s="1"/>
  <c r="E729" i="1"/>
  <c r="G729" i="1" s="1"/>
  <c r="E728" i="1"/>
  <c r="G728" i="1" s="1"/>
  <c r="E727" i="1"/>
  <c r="G727" i="1" s="1"/>
  <c r="E726" i="1"/>
  <c r="G726" i="1" s="1"/>
  <c r="E725" i="1"/>
  <c r="G725" i="1" s="1"/>
  <c r="E724" i="1"/>
  <c r="G724" i="1" s="1"/>
  <c r="E723" i="1"/>
  <c r="G723" i="1" s="1"/>
  <c r="E722" i="1"/>
  <c r="G722" i="1" s="1"/>
  <c r="E721" i="1"/>
  <c r="G721" i="1" s="1"/>
  <c r="E720" i="1"/>
  <c r="G720" i="1" s="1"/>
  <c r="E719" i="1"/>
  <c r="G719" i="1" s="1"/>
  <c r="E718" i="1"/>
  <c r="G718" i="1" s="1"/>
  <c r="E717" i="1"/>
  <c r="G717" i="1" s="1"/>
  <c r="E716" i="1"/>
  <c r="G716" i="1" s="1"/>
  <c r="E715" i="1"/>
  <c r="G715" i="1" s="1"/>
  <c r="E714" i="1"/>
  <c r="G714" i="1" s="1"/>
  <c r="E713" i="1"/>
  <c r="G713" i="1" s="1"/>
  <c r="E712" i="1"/>
  <c r="G712" i="1" s="1"/>
  <c r="E711" i="1"/>
  <c r="G711" i="1" s="1"/>
  <c r="E710" i="1"/>
  <c r="G710" i="1" s="1"/>
  <c r="E709" i="1"/>
  <c r="G709" i="1" s="1"/>
  <c r="E708" i="1"/>
  <c r="G708" i="1" s="1"/>
  <c r="E707" i="1"/>
  <c r="G707" i="1" s="1"/>
  <c r="E706" i="1"/>
  <c r="G706" i="1" s="1"/>
  <c r="E705" i="1"/>
  <c r="G705" i="1" s="1"/>
  <c r="E704" i="1"/>
  <c r="G704" i="1" s="1"/>
  <c r="E703" i="1"/>
  <c r="G703" i="1" s="1"/>
  <c r="E702" i="1"/>
  <c r="G702" i="1" s="1"/>
  <c r="E701" i="1"/>
  <c r="G701" i="1" s="1"/>
  <c r="E700" i="1"/>
  <c r="G700" i="1" s="1"/>
  <c r="E699" i="1"/>
  <c r="G699" i="1" s="1"/>
  <c r="E698" i="1"/>
  <c r="G698" i="1" s="1"/>
  <c r="E697" i="1"/>
  <c r="G697" i="1" s="1"/>
  <c r="E696" i="1"/>
  <c r="G696" i="1" s="1"/>
  <c r="E695" i="1"/>
  <c r="G695" i="1" s="1"/>
  <c r="E694" i="1"/>
  <c r="G694" i="1" s="1"/>
  <c r="E693" i="1"/>
  <c r="G693" i="1" s="1"/>
  <c r="E692" i="1"/>
  <c r="G692" i="1" s="1"/>
  <c r="E691" i="1"/>
  <c r="G691" i="1" s="1"/>
  <c r="E690" i="1"/>
  <c r="G690" i="1" s="1"/>
  <c r="E689" i="1"/>
  <c r="G689" i="1" s="1"/>
  <c r="E688" i="1"/>
  <c r="G688" i="1" s="1"/>
  <c r="E687" i="1"/>
  <c r="G687" i="1" s="1"/>
  <c r="E686" i="1"/>
  <c r="G686" i="1" s="1"/>
  <c r="E685" i="1"/>
  <c r="G685" i="1" s="1"/>
  <c r="E684" i="1"/>
  <c r="G684" i="1" s="1"/>
  <c r="E683" i="1"/>
  <c r="G683" i="1" s="1"/>
  <c r="E682" i="1"/>
  <c r="G682" i="1" s="1"/>
  <c r="E681" i="1"/>
  <c r="G681" i="1" s="1"/>
  <c r="E680" i="1"/>
  <c r="G680" i="1" s="1"/>
  <c r="E679" i="1"/>
  <c r="G679" i="1" s="1"/>
  <c r="E678" i="1"/>
  <c r="G678" i="1" s="1"/>
  <c r="E677" i="1"/>
  <c r="G677" i="1" s="1"/>
  <c r="E676" i="1"/>
  <c r="G676" i="1" s="1"/>
  <c r="E675" i="1"/>
  <c r="G675" i="1" s="1"/>
  <c r="E674" i="1"/>
  <c r="G674" i="1" s="1"/>
  <c r="E673" i="1"/>
  <c r="G673" i="1" s="1"/>
  <c r="E672" i="1"/>
  <c r="G672" i="1" s="1"/>
  <c r="E671" i="1"/>
  <c r="G671" i="1" s="1"/>
  <c r="E670" i="1"/>
  <c r="G670" i="1" s="1"/>
  <c r="E669" i="1"/>
  <c r="G669" i="1" s="1"/>
  <c r="E668" i="1"/>
  <c r="G668" i="1" s="1"/>
  <c r="E667" i="1"/>
  <c r="G667" i="1" s="1"/>
  <c r="E666" i="1"/>
  <c r="G666" i="1" s="1"/>
  <c r="E665" i="1"/>
  <c r="G665" i="1" s="1"/>
  <c r="E664" i="1"/>
  <c r="G664" i="1" s="1"/>
  <c r="E663" i="1"/>
  <c r="G663" i="1" s="1"/>
  <c r="E662" i="1"/>
  <c r="G662" i="1" s="1"/>
  <c r="E661" i="1"/>
  <c r="G661" i="1" s="1"/>
  <c r="E660" i="1"/>
  <c r="G660" i="1" s="1"/>
  <c r="E659" i="1"/>
  <c r="G659" i="1" s="1"/>
  <c r="E658" i="1"/>
  <c r="G658" i="1" s="1"/>
  <c r="E657" i="1"/>
  <c r="G657" i="1" s="1"/>
  <c r="E656" i="1"/>
  <c r="G656" i="1" s="1"/>
  <c r="E655" i="1"/>
  <c r="G655" i="1" s="1"/>
  <c r="E654" i="1"/>
  <c r="G654" i="1" s="1"/>
  <c r="E653" i="1"/>
  <c r="G653" i="1" s="1"/>
  <c r="E652" i="1"/>
  <c r="G652" i="1" s="1"/>
  <c r="E651" i="1"/>
  <c r="G651" i="1" s="1"/>
  <c r="E650" i="1"/>
  <c r="G650" i="1" s="1"/>
  <c r="E649" i="1"/>
  <c r="G649" i="1" s="1"/>
  <c r="E648" i="1"/>
  <c r="G648" i="1" s="1"/>
  <c r="E647" i="1"/>
  <c r="G647" i="1" s="1"/>
  <c r="E646" i="1"/>
  <c r="G646" i="1" s="1"/>
  <c r="E645" i="1"/>
  <c r="G645" i="1" s="1"/>
  <c r="E644" i="1"/>
  <c r="G644" i="1" s="1"/>
  <c r="E643" i="1"/>
  <c r="G643" i="1" s="1"/>
  <c r="E642" i="1"/>
  <c r="G642" i="1" s="1"/>
  <c r="E641" i="1"/>
  <c r="G641" i="1" s="1"/>
  <c r="E640" i="1"/>
  <c r="G640" i="1" s="1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K1" i="5"/>
  <c r="G637" i="1" l="1"/>
  <c r="G636" i="1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1" i="5"/>
  <c r="H102" i="4"/>
  <c r="G102" i="4"/>
  <c r="K3" i="4"/>
  <c r="K7" i="4"/>
  <c r="K8" i="4"/>
  <c r="K9" i="4"/>
  <c r="K10" i="4"/>
  <c r="K11" i="4"/>
  <c r="K17" i="4"/>
  <c r="K18" i="4"/>
  <c r="K19" i="4"/>
  <c r="K20" i="4"/>
  <c r="K21" i="4"/>
  <c r="K23" i="4"/>
  <c r="K24" i="4"/>
  <c r="K27" i="4"/>
  <c r="K28" i="4"/>
  <c r="K29" i="4"/>
  <c r="K30" i="4"/>
  <c r="K31" i="4"/>
  <c r="K37" i="4"/>
  <c r="K38" i="4"/>
  <c r="K39" i="4"/>
  <c r="K40" i="4"/>
  <c r="K41" i="4"/>
  <c r="K43" i="4"/>
  <c r="K44" i="4"/>
  <c r="K47" i="4"/>
  <c r="K48" i="4"/>
  <c r="K49" i="4"/>
  <c r="K50" i="4"/>
  <c r="K51" i="4"/>
  <c r="K57" i="4"/>
  <c r="K58" i="4"/>
  <c r="K59" i="4"/>
  <c r="K60" i="4"/>
  <c r="K61" i="4"/>
  <c r="K63" i="4"/>
  <c r="K64" i="4"/>
  <c r="K67" i="4"/>
  <c r="K68" i="4"/>
  <c r="K69" i="4"/>
  <c r="K70" i="4"/>
  <c r="K71" i="4"/>
  <c r="H14" i="4"/>
  <c r="H16" i="4"/>
  <c r="G3" i="4"/>
  <c r="H3" i="4" s="1"/>
  <c r="G4" i="4"/>
  <c r="H4" i="4" s="1"/>
  <c r="G5" i="4"/>
  <c r="H5" i="4" s="1"/>
  <c r="G6" i="4"/>
  <c r="K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K14" i="4" s="1"/>
  <c r="G15" i="4"/>
  <c r="K15" i="4" s="1"/>
  <c r="G16" i="4"/>
  <c r="K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K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K32" i="4" s="1"/>
  <c r="G33" i="4"/>
  <c r="K33" i="4" s="1"/>
  <c r="G34" i="4"/>
  <c r="K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K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K52" i="4" s="1"/>
  <c r="G53" i="4"/>
  <c r="K53" i="4" s="1"/>
  <c r="G54" i="4"/>
  <c r="K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K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K72" i="4" s="1"/>
  <c r="G73" i="4"/>
  <c r="H73" i="4" s="1"/>
  <c r="G74" i="4"/>
  <c r="K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2" i="4"/>
  <c r="K2" i="4" s="1"/>
  <c r="G635" i="1"/>
  <c r="E19" i="2"/>
  <c r="G634" i="1"/>
  <c r="G633" i="1"/>
  <c r="G632" i="1"/>
  <c r="B18" i="2"/>
  <c r="E18" i="2" s="1"/>
  <c r="E17" i="2"/>
  <c r="G631" i="1"/>
  <c r="E16" i="2"/>
  <c r="B15" i="2"/>
  <c r="E15" i="2" s="1"/>
  <c r="E14" i="2"/>
  <c r="E13" i="2"/>
  <c r="E12" i="2"/>
  <c r="B11" i="2"/>
  <c r="E11" i="2" s="1"/>
  <c r="B10" i="2"/>
  <c r="E10" i="2" s="1"/>
  <c r="E9" i="2"/>
  <c r="E8" i="2"/>
  <c r="E7" i="2"/>
  <c r="E6" i="2"/>
  <c r="G630" i="1"/>
  <c r="G629" i="1"/>
  <c r="G628" i="1"/>
  <c r="G627" i="1"/>
  <c r="G626" i="1"/>
  <c r="G625" i="1"/>
  <c r="G624" i="1"/>
  <c r="G623" i="1"/>
  <c r="G622" i="1"/>
  <c r="G621" i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E5" i="2"/>
  <c r="E4" i="2"/>
  <c r="E2" i="2"/>
  <c r="E3" i="2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2" i="1"/>
  <c r="K65" i="4" l="1"/>
  <c r="K45" i="4"/>
  <c r="K25" i="4"/>
  <c r="K5" i="4"/>
  <c r="H33" i="4"/>
  <c r="K4" i="4"/>
  <c r="K62" i="4"/>
  <c r="K42" i="4"/>
  <c r="K22" i="4"/>
  <c r="H15" i="4"/>
  <c r="H53" i="4"/>
  <c r="H54" i="4"/>
  <c r="H32" i="4"/>
  <c r="H66" i="4"/>
  <c r="H46" i="4"/>
  <c r="H26" i="4"/>
  <c r="H6" i="4"/>
  <c r="H2" i="4"/>
  <c r="K76" i="4"/>
  <c r="K56" i="4"/>
  <c r="K36" i="4"/>
  <c r="H34" i="4"/>
  <c r="H72" i="4"/>
  <c r="H52" i="4"/>
  <c r="K75" i="4"/>
  <c r="K55" i="4"/>
  <c r="K35" i="4"/>
  <c r="K73" i="4"/>
  <c r="K13" i="4"/>
  <c r="H74" i="4"/>
  <c r="K12" i="4"/>
</calcChain>
</file>

<file path=xl/sharedStrings.xml><?xml version="1.0" encoding="utf-8"?>
<sst xmlns="http://schemas.openxmlformats.org/spreadsheetml/2006/main" count="8222" uniqueCount="3245">
  <si>
    <t>symbol</t>
  </si>
  <si>
    <t>company</t>
  </si>
  <si>
    <t>cik</t>
  </si>
  <si>
    <t>sector</t>
  </si>
  <si>
    <t>industry</t>
  </si>
  <si>
    <t>security_type</t>
  </si>
  <si>
    <t>null</t>
  </si>
  <si>
    <t>ETF</t>
  </si>
  <si>
    <t>VNQ</t>
  </si>
  <si>
    <t>Vanguard REIT ETF</t>
  </si>
  <si>
    <t>Deutsche Global Infrastructure Instl</t>
  </si>
  <si>
    <t>TOLIX</t>
  </si>
  <si>
    <t>BIICX</t>
  </si>
  <si>
    <t>BlackRock Multi-Asset Income Instl</t>
  </si>
  <si>
    <t>DGAGX</t>
  </si>
  <si>
    <t>Dreyfus Appreciation Investor</t>
  </si>
  <si>
    <t>GACIX</t>
  </si>
  <si>
    <t>Gabelli Small Cap Growth I</t>
  </si>
  <si>
    <t>HMCJX</t>
  </si>
  <si>
    <t>Eagle Mid Cap Stock I</t>
  </si>
  <si>
    <t>MFS Research I</t>
  </si>
  <si>
    <t>MRFIX</t>
  </si>
  <si>
    <t>Oppenheimer International Growth Y</t>
  </si>
  <si>
    <t>OIGYX</t>
  </si>
  <si>
    <t>RYT</t>
  </si>
  <si>
    <t>Guggenheim S&amp;P 500 Eq Wt Technology ETF</t>
  </si>
  <si>
    <t>XLY</t>
  </si>
  <si>
    <t>Consumer Discret Sel Sect SPDR ETF</t>
  </si>
  <si>
    <t>Consumer Cyclical</t>
  </si>
  <si>
    <t>ERO</t>
  </si>
  <si>
    <t>iPath EUR/USD Exchange Rate ETN</t>
  </si>
  <si>
    <t>ETN</t>
  </si>
  <si>
    <t>Single Currency</t>
  </si>
  <si>
    <t>CSRSX</t>
  </si>
  <si>
    <t>Cohen &amp; Steers Realty Shares (CSRSX)</t>
  </si>
  <si>
    <t>Real Estate</t>
  </si>
  <si>
    <t>IXJ</t>
  </si>
  <si>
    <t>iShares Global Healthcare</t>
  </si>
  <si>
    <t>Health</t>
  </si>
  <si>
    <t>American Funds Washington Mutual F2</t>
  </si>
  <si>
    <t>WMFFX</t>
  </si>
  <si>
    <t>Large Value</t>
  </si>
  <si>
    <t>IYW</t>
  </si>
  <si>
    <t>iShares U.S. Technology ETF</t>
  </si>
  <si>
    <t>Technology</t>
  </si>
  <si>
    <t>GBB</t>
  </si>
  <si>
    <t>iPath GBP/USD Exchange Rate ETN</t>
  </si>
  <si>
    <t>UDN</t>
  </si>
  <si>
    <t>PowerShares U.S. Dollar Bearish Fund</t>
  </si>
  <si>
    <t>Multicurrency</t>
  </si>
  <si>
    <t>FXB</t>
  </si>
  <si>
    <t>Currency Shares British Pound Sterling Trust</t>
  </si>
  <si>
    <t>BBH</t>
  </si>
  <si>
    <t>VanEck Vectors Biotech ETF</t>
  </si>
  <si>
    <t>SNYNF</t>
  </si>
  <si>
    <t>Sanofi</t>
  </si>
  <si>
    <t>EQUITY</t>
  </si>
  <si>
    <t>AZNCF</t>
  </si>
  <si>
    <t>Healthcare</t>
  </si>
  <si>
    <t>Drug Manufacturers</t>
  </si>
  <si>
    <t>AstraZeneca PLC</t>
  </si>
  <si>
    <t>GSY</t>
  </si>
  <si>
    <t>Guggenheim Enhanced Short Duration ETF</t>
  </si>
  <si>
    <t>Ultrashort Bond</t>
  </si>
  <si>
    <t>VIXH</t>
  </si>
  <si>
    <t>First Trust CBOE S&amp;P 500 VIXTail H ETF</t>
  </si>
  <si>
    <t>Volatility</t>
  </si>
  <si>
    <t>UVXY</t>
  </si>
  <si>
    <t>ProShares Ultra VIX Short-Term Futures</t>
  </si>
  <si>
    <t>VXX</t>
  </si>
  <si>
    <t>iPath S&amp;P 500 VIX ST Futures ETN</t>
  </si>
  <si>
    <t>GOLF</t>
  </si>
  <si>
    <t>BL</t>
  </si>
  <si>
    <t>QTNA</t>
  </si>
  <si>
    <t>MYOV</t>
  </si>
  <si>
    <t>ZTO</t>
  </si>
  <si>
    <t>RARX</t>
  </si>
  <si>
    <t>FRTA</t>
  </si>
  <si>
    <t>IRTC</t>
  </si>
  <si>
    <t>CRSP</t>
  </si>
  <si>
    <t>TUSK</t>
  </si>
  <si>
    <t>AZRE</t>
  </si>
  <si>
    <t>XOG</t>
  </si>
  <si>
    <t>AZRX</t>
  </si>
  <si>
    <t>CWH</t>
  </si>
  <si>
    <t>MRAM</t>
  </si>
  <si>
    <t>ADSW</t>
  </si>
  <si>
    <t>WAAS</t>
  </si>
  <si>
    <t>COUP</t>
  </si>
  <si>
    <t>OBLN</t>
  </si>
  <si>
    <t>NTNX</t>
  </si>
  <si>
    <t>FLGT</t>
  </si>
  <si>
    <t>MRT</t>
  </si>
  <si>
    <t>TRHC</t>
  </si>
  <si>
    <t>ACIU</t>
  </si>
  <si>
    <t>GSUM</t>
  </si>
  <si>
    <t>CSTR</t>
  </si>
  <si>
    <t>ELF</t>
  </si>
  <si>
    <t>NOVN</t>
  </si>
  <si>
    <t>TTD</t>
  </si>
  <si>
    <t>EVBG</t>
  </si>
  <si>
    <t>FBK</t>
  </si>
  <si>
    <t>NBLX</t>
  </si>
  <si>
    <t>AIRG</t>
  </si>
  <si>
    <t>MEDP</t>
  </si>
  <si>
    <t>PTGX</t>
  </si>
  <si>
    <t>ATMR</t>
  </si>
  <si>
    <t>GEMP</t>
  </si>
  <si>
    <t>HOME</t>
  </si>
  <si>
    <t>FHB</t>
  </si>
  <si>
    <t>TLND</t>
  </si>
  <si>
    <t>KNSL</t>
  </si>
  <si>
    <t>TCMD</t>
  </si>
  <si>
    <t>KDMN</t>
  </si>
  <si>
    <t>TPIC</t>
  </si>
  <si>
    <t>PI</t>
  </si>
  <si>
    <t>PTHN</t>
  </si>
  <si>
    <t>BOLD</t>
  </si>
  <si>
    <t>APFH</t>
  </si>
  <si>
    <t>LN</t>
  </si>
  <si>
    <t>SYRS</t>
  </si>
  <si>
    <t>TWLO</t>
  </si>
  <si>
    <t>SELB</t>
  </si>
  <si>
    <t>ATKR</t>
  </si>
  <si>
    <t>COE</t>
  </si>
  <si>
    <t>CLSD</t>
  </si>
  <si>
    <t>NH</t>
  </si>
  <si>
    <t>COTV</t>
  </si>
  <si>
    <t>GMS</t>
  </si>
  <si>
    <t>RETA</t>
  </si>
  <si>
    <t>USFD</t>
  </si>
  <si>
    <t>MSBI</t>
  </si>
  <si>
    <t>SUPV</t>
  </si>
  <si>
    <t>MRUS</t>
  </si>
  <si>
    <t>PZRX</t>
  </si>
  <si>
    <t>PLSE</t>
  </si>
  <si>
    <t>ACIA</t>
  </si>
  <si>
    <t>SITE</t>
  </si>
  <si>
    <t>TPB</t>
  </si>
  <si>
    <t>NTLA</t>
  </si>
  <si>
    <t>SBPH</t>
  </si>
  <si>
    <t>RRR</t>
  </si>
  <si>
    <t>YIN</t>
  </si>
  <si>
    <t>SCWX</t>
  </si>
  <si>
    <t>ARA</t>
  </si>
  <si>
    <t>MGP</t>
  </si>
  <si>
    <t>BATS</t>
  </si>
  <si>
    <t>AGLE</t>
  </si>
  <si>
    <t>CRVS</t>
  </si>
  <si>
    <t>SNDX</t>
  </si>
  <si>
    <t>AVXS</t>
  </si>
  <si>
    <t>PTI</t>
  </si>
  <si>
    <t>BGNE</t>
  </si>
  <si>
    <t>EDIT</t>
  </si>
  <si>
    <t>YRD</t>
  </si>
  <si>
    <t>TEAM</t>
  </si>
  <si>
    <t>Acushnet Holdings</t>
  </si>
  <si>
    <t>BlackLine</t>
  </si>
  <si>
    <t>Quantenna Communications</t>
  </si>
  <si>
    <t>Myovant Sciences Ltd.</t>
  </si>
  <si>
    <t>ZTO Express (Cayman)</t>
  </si>
  <si>
    <t>Ra Pharmaceuticals</t>
  </si>
  <si>
    <t>Forterra</t>
  </si>
  <si>
    <t>iRhythm Technologies</t>
  </si>
  <si>
    <t>CRISPR Therapeutics AG</t>
  </si>
  <si>
    <t>Mammoth Energy Services</t>
  </si>
  <si>
    <t>Azure Power Global</t>
  </si>
  <si>
    <t>Extraction Oil &amp; Gas</t>
  </si>
  <si>
    <t>AzurRx BioPharma</t>
  </si>
  <si>
    <t>Camping World Holdings</t>
  </si>
  <si>
    <t>Everspin Technologies</t>
  </si>
  <si>
    <t>Advanced Disposal Services</t>
  </si>
  <si>
    <t>AquaVenture Holdings</t>
  </si>
  <si>
    <t>Coupa Software</t>
  </si>
  <si>
    <t>Obalon Therapeutics</t>
  </si>
  <si>
    <t>Nutanix</t>
  </si>
  <si>
    <t>Fulgent Genetics</t>
  </si>
  <si>
    <t>MedEquities Realty Trust</t>
  </si>
  <si>
    <t>Tabula Rasa HealthCare</t>
  </si>
  <si>
    <t>AC Immune SA</t>
  </si>
  <si>
    <t>Gridsum Holding</t>
  </si>
  <si>
    <t>CapStar Financial Holdings</t>
  </si>
  <si>
    <t>e.l.f. Beauty</t>
  </si>
  <si>
    <t>Novan</t>
  </si>
  <si>
    <t>The Trade Desk</t>
  </si>
  <si>
    <t>Everbridge</t>
  </si>
  <si>
    <t>FB Financial</t>
  </si>
  <si>
    <t>Noble Midstream Partners LP</t>
  </si>
  <si>
    <t>Airgain</t>
  </si>
  <si>
    <t>Medpace Holdings</t>
  </si>
  <si>
    <t>Protagonist Therapeutics</t>
  </si>
  <si>
    <t>Atomera</t>
  </si>
  <si>
    <t>Gemphire Therapeutics</t>
  </si>
  <si>
    <t>At Home Group</t>
  </si>
  <si>
    <t>First Hawaiian</t>
  </si>
  <si>
    <t>Talend SA</t>
  </si>
  <si>
    <t>Kinsale Capital Group</t>
  </si>
  <si>
    <t>Tactile Systems Technology</t>
  </si>
  <si>
    <t>Kadmon Holdings</t>
  </si>
  <si>
    <t>TPI Composites</t>
  </si>
  <si>
    <t>IMPINJ</t>
  </si>
  <si>
    <t>Patheon N.V.</t>
  </si>
  <si>
    <t>Audentes Therapeutics</t>
  </si>
  <si>
    <t>AdvancePierre Foods Holdings</t>
  </si>
  <si>
    <t>LINE Corporation</t>
  </si>
  <si>
    <t>Syros Pharmaceuticals</t>
  </si>
  <si>
    <t>Twilio</t>
  </si>
  <si>
    <t>Selecta Biosciences</t>
  </si>
  <si>
    <t>Atkore International Group</t>
  </si>
  <si>
    <t>China Online Education Group</t>
  </si>
  <si>
    <t>Clearside Biomedical</t>
  </si>
  <si>
    <t>Nant Health</t>
  </si>
  <si>
    <t>Cotiviti Holdings</t>
  </si>
  <si>
    <t>Reata Pharmaceuticals</t>
  </si>
  <si>
    <t>US Foods Holding</t>
  </si>
  <si>
    <t>Midland States Bancorp</t>
  </si>
  <si>
    <t>Grupo Supervielle S.A.</t>
  </si>
  <si>
    <t>Merus B.V.</t>
  </si>
  <si>
    <t>PhaseRx</t>
  </si>
  <si>
    <t>Pulse Biosciences</t>
  </si>
  <si>
    <t>Acacia Communications</t>
  </si>
  <si>
    <t>SiteOne Landscape Supply</t>
  </si>
  <si>
    <t>Turning Point Brands</t>
  </si>
  <si>
    <t>Intellia Therapeutics</t>
  </si>
  <si>
    <t>Spring Bank Pharmaceuticals</t>
  </si>
  <si>
    <t>Red Rock Resorts</t>
  </si>
  <si>
    <t>Yintech Investment Holdings Limited</t>
  </si>
  <si>
    <t>SecureWorks</t>
  </si>
  <si>
    <t>American Renal Associates Holdings</t>
  </si>
  <si>
    <t>MGM Growth Properties LLC</t>
  </si>
  <si>
    <t>Bats Global Markets</t>
  </si>
  <si>
    <t>Aeglea BioTherapeutics</t>
  </si>
  <si>
    <t>Corvus Pharmaceuticals</t>
  </si>
  <si>
    <t>Syndax Pharmaceuticals</t>
  </si>
  <si>
    <t>AveXis</t>
  </si>
  <si>
    <t>Proteostasis Therapeutics</t>
  </si>
  <si>
    <t>BeiGene Ltd.</t>
  </si>
  <si>
    <t>Editas Medicine</t>
  </si>
  <si>
    <t>Yirendai Ltd.</t>
  </si>
  <si>
    <t>Atlassian Corporation Plc</t>
  </si>
  <si>
    <t>VIXM</t>
  </si>
  <si>
    <t>ProShares VIX Mid-Term Futures ETF</t>
  </si>
  <si>
    <t>iPath S&amp;P 500 VIX Short Term Futures ETN</t>
  </si>
  <si>
    <t>Symbol</t>
  </si>
  <si>
    <t>Multiplier</t>
  </si>
  <si>
    <t>StartDate</t>
  </si>
  <si>
    <t>EndDate</t>
  </si>
  <si>
    <t>LNKD</t>
  </si>
  <si>
    <t xml:space="preserve">MMM </t>
  </si>
  <si>
    <t xml:space="preserve">3M Company </t>
  </si>
  <si>
    <t xml:space="preserve">Industrials </t>
  </si>
  <si>
    <t xml:space="preserve">Industrial Conglomerates </t>
  </si>
  <si>
    <t xml:space="preserve">ABT </t>
  </si>
  <si>
    <t xml:space="preserve">Abbott Laboratories </t>
  </si>
  <si>
    <t xml:space="preserve">Health Care </t>
  </si>
  <si>
    <t xml:space="preserve">Health Care Equipment </t>
  </si>
  <si>
    <t xml:space="preserve">ABBV </t>
  </si>
  <si>
    <t xml:space="preserve">AbbVie </t>
  </si>
  <si>
    <t xml:space="preserve">Pharmaceuticals </t>
  </si>
  <si>
    <t xml:space="preserve">ACN </t>
  </si>
  <si>
    <t xml:space="preserve">Accenture plc </t>
  </si>
  <si>
    <t xml:space="preserve">Information Technology </t>
  </si>
  <si>
    <t xml:space="preserve">IT Consulting &amp; Other Services </t>
  </si>
  <si>
    <t xml:space="preserve">ATVI </t>
  </si>
  <si>
    <t xml:space="preserve">Activision Blizzard </t>
  </si>
  <si>
    <t xml:space="preserve">Home Entertainment Software </t>
  </si>
  <si>
    <t xml:space="preserve">AYI </t>
  </si>
  <si>
    <t xml:space="preserve">Acuity Brands Inc </t>
  </si>
  <si>
    <t xml:space="preserve">Electrical Components &amp; Equipment </t>
  </si>
  <si>
    <t xml:space="preserve">ADBE </t>
  </si>
  <si>
    <t xml:space="preserve">Adobe Systems Inc </t>
  </si>
  <si>
    <t xml:space="preserve">Application Software </t>
  </si>
  <si>
    <t xml:space="preserve">AAP </t>
  </si>
  <si>
    <t xml:space="preserve">Advance Auto Parts </t>
  </si>
  <si>
    <t xml:space="preserve">Consumer Discretionary </t>
  </si>
  <si>
    <t xml:space="preserve">Automotive Retail </t>
  </si>
  <si>
    <t xml:space="preserve">AES </t>
  </si>
  <si>
    <t xml:space="preserve">AES Corp </t>
  </si>
  <si>
    <t xml:space="preserve">Utilities </t>
  </si>
  <si>
    <t xml:space="preserve">Independent Power Producers &amp; Energy Traders </t>
  </si>
  <si>
    <t xml:space="preserve">AET </t>
  </si>
  <si>
    <t xml:space="preserve">Aetna Inc </t>
  </si>
  <si>
    <t xml:space="preserve">Managed Health Care </t>
  </si>
  <si>
    <t xml:space="preserve">AMG </t>
  </si>
  <si>
    <t xml:space="preserve">Affiliated Managers Group Inc </t>
  </si>
  <si>
    <t xml:space="preserve">Financials </t>
  </si>
  <si>
    <t xml:space="preserve">Asset Management &amp; Custody Banks </t>
  </si>
  <si>
    <t xml:space="preserve">AFL </t>
  </si>
  <si>
    <t xml:space="preserve">AFLAC Inc </t>
  </si>
  <si>
    <t xml:space="preserve">Life &amp; Health Insurance </t>
  </si>
  <si>
    <t xml:space="preserve">A </t>
  </si>
  <si>
    <t xml:space="preserve">Agilent Technologies Inc </t>
  </si>
  <si>
    <t xml:space="preserve">APD </t>
  </si>
  <si>
    <t xml:space="preserve">Air Products &amp; Chemicals Inc </t>
  </si>
  <si>
    <t xml:space="preserve">Materials </t>
  </si>
  <si>
    <t xml:space="preserve">Industrial Gases </t>
  </si>
  <si>
    <t xml:space="preserve">AKAM </t>
  </si>
  <si>
    <t xml:space="preserve">Akamai Technologies Inc </t>
  </si>
  <si>
    <t xml:space="preserve">Internet Software &amp; Services </t>
  </si>
  <si>
    <t xml:space="preserve">ALK </t>
  </si>
  <si>
    <t xml:space="preserve">Alaska Air Group Inc </t>
  </si>
  <si>
    <t xml:space="preserve">Airlines </t>
  </si>
  <si>
    <t xml:space="preserve">ALB </t>
  </si>
  <si>
    <t xml:space="preserve">Albemarle Corp </t>
  </si>
  <si>
    <t xml:space="preserve">Specialty Chemicals </t>
  </si>
  <si>
    <t xml:space="preserve">AGN </t>
  </si>
  <si>
    <t xml:space="preserve">Allergan, Plc </t>
  </si>
  <si>
    <t xml:space="preserve">LNT </t>
  </si>
  <si>
    <t xml:space="preserve">Alliant Energy Corp </t>
  </si>
  <si>
    <t xml:space="preserve">Electric Utilities </t>
  </si>
  <si>
    <t xml:space="preserve">ALXN </t>
  </si>
  <si>
    <t xml:space="preserve">Alexion Pharmaceuticals </t>
  </si>
  <si>
    <t xml:space="preserve">Biotechnology </t>
  </si>
  <si>
    <t xml:space="preserve">ALLE </t>
  </si>
  <si>
    <t xml:space="preserve">Allegion </t>
  </si>
  <si>
    <t xml:space="preserve">Building Products </t>
  </si>
  <si>
    <t xml:space="preserve">ADS </t>
  </si>
  <si>
    <t xml:space="preserve">Alliance Data Systems </t>
  </si>
  <si>
    <t xml:space="preserve">Data Processing &amp; Outsourced Services </t>
  </si>
  <si>
    <t xml:space="preserve">ALL </t>
  </si>
  <si>
    <t xml:space="preserve">Allstate Corp </t>
  </si>
  <si>
    <t xml:space="preserve">Property &amp; Casualty Insurance </t>
  </si>
  <si>
    <t xml:space="preserve">GOOGL </t>
  </si>
  <si>
    <t xml:space="preserve">Alphabet Inc Class A </t>
  </si>
  <si>
    <t xml:space="preserve">GOOG </t>
  </si>
  <si>
    <t xml:space="preserve">Alphabet Inc Class C </t>
  </si>
  <si>
    <t xml:space="preserve">MO </t>
  </si>
  <si>
    <t xml:space="preserve">Altria Group Inc </t>
  </si>
  <si>
    <t xml:space="preserve">Consumer Staples </t>
  </si>
  <si>
    <t xml:space="preserve">Tobacco </t>
  </si>
  <si>
    <t xml:space="preserve">AMZN </t>
  </si>
  <si>
    <t xml:space="preserve">Amazon.com Inc </t>
  </si>
  <si>
    <t xml:space="preserve">Internet &amp; Direct Marketing Retail </t>
  </si>
  <si>
    <t xml:space="preserve">AEE </t>
  </si>
  <si>
    <t xml:space="preserve">Ameren Corp </t>
  </si>
  <si>
    <t xml:space="preserve">MultiUtilities </t>
  </si>
  <si>
    <t xml:space="preserve">AAL </t>
  </si>
  <si>
    <t xml:space="preserve">American Airlines Group </t>
  </si>
  <si>
    <t xml:space="preserve">AEP </t>
  </si>
  <si>
    <t xml:space="preserve">American Electric Power </t>
  </si>
  <si>
    <t xml:space="preserve">AXP </t>
  </si>
  <si>
    <t xml:space="preserve">American Express Co </t>
  </si>
  <si>
    <t xml:space="preserve">Consumer Finance </t>
  </si>
  <si>
    <t xml:space="preserve">AIG </t>
  </si>
  <si>
    <t xml:space="preserve">American International Group, Inc. </t>
  </si>
  <si>
    <t xml:space="preserve">AMT </t>
  </si>
  <si>
    <t xml:space="preserve">American Tower Corp A </t>
  </si>
  <si>
    <t xml:space="preserve">Real Estate </t>
  </si>
  <si>
    <t xml:space="preserve">Specialized REITs </t>
  </si>
  <si>
    <t xml:space="preserve">AWK </t>
  </si>
  <si>
    <t xml:space="preserve">American Water Works Company Inc </t>
  </si>
  <si>
    <t xml:space="preserve">Water Utilities </t>
  </si>
  <si>
    <t xml:space="preserve">AMP </t>
  </si>
  <si>
    <t xml:space="preserve">Ameriprise Financial </t>
  </si>
  <si>
    <t xml:space="preserve">ABC </t>
  </si>
  <si>
    <t xml:space="preserve">AmerisourceBergen Corp </t>
  </si>
  <si>
    <t xml:space="preserve">Health Care Distributors </t>
  </si>
  <si>
    <t xml:space="preserve">AME </t>
  </si>
  <si>
    <t xml:space="preserve">AMETEK Inc </t>
  </si>
  <si>
    <t xml:space="preserve">AMGN </t>
  </si>
  <si>
    <t xml:space="preserve">Amgen Inc </t>
  </si>
  <si>
    <t xml:space="preserve">APH </t>
  </si>
  <si>
    <t xml:space="preserve">Amphenol Corp </t>
  </si>
  <si>
    <t xml:space="preserve">APC </t>
  </si>
  <si>
    <t xml:space="preserve">Anadarko Petroleum Corp </t>
  </si>
  <si>
    <t xml:space="preserve">Energy </t>
  </si>
  <si>
    <t xml:space="preserve">Oil &amp; Gas Exploration &amp; Production </t>
  </si>
  <si>
    <t xml:space="preserve">ADI </t>
  </si>
  <si>
    <t xml:space="preserve">Analog Devices, Inc. </t>
  </si>
  <si>
    <t xml:space="preserve">Semiconductors </t>
  </si>
  <si>
    <t xml:space="preserve">ANTM </t>
  </si>
  <si>
    <t xml:space="preserve">Anthem Inc. </t>
  </si>
  <si>
    <t xml:space="preserve">AON </t>
  </si>
  <si>
    <t xml:space="preserve">Aon plc </t>
  </si>
  <si>
    <t xml:space="preserve">Insurance Brokers </t>
  </si>
  <si>
    <t xml:space="preserve">APA </t>
  </si>
  <si>
    <t xml:space="preserve">Apache Corporation </t>
  </si>
  <si>
    <t xml:space="preserve">AIV </t>
  </si>
  <si>
    <t xml:space="preserve">Apartment Investment &amp; Mgmt </t>
  </si>
  <si>
    <t xml:space="preserve">REITs </t>
  </si>
  <si>
    <t xml:space="preserve">AAPL </t>
  </si>
  <si>
    <t xml:space="preserve">Apple Inc. </t>
  </si>
  <si>
    <t xml:space="preserve">Computer Hardware </t>
  </si>
  <si>
    <t xml:space="preserve">AMAT </t>
  </si>
  <si>
    <t xml:space="preserve">Applied Materials Inc </t>
  </si>
  <si>
    <t xml:space="preserve">Semiconductor Equipment </t>
  </si>
  <si>
    <t xml:space="preserve">ADM </t>
  </si>
  <si>
    <t xml:space="preserve">Archer-Daniels-Midland Co </t>
  </si>
  <si>
    <t xml:space="preserve">Agricultural Products </t>
  </si>
  <si>
    <t xml:space="preserve">ARNC </t>
  </si>
  <si>
    <t xml:space="preserve">Arconic Inc </t>
  </si>
  <si>
    <t xml:space="preserve">Aerospace &amp; Defense </t>
  </si>
  <si>
    <t xml:space="preserve">AJG </t>
  </si>
  <si>
    <t xml:space="preserve">Arthur J. Gallagher &amp; Co. </t>
  </si>
  <si>
    <t xml:space="preserve">AIZ </t>
  </si>
  <si>
    <t xml:space="preserve">Assurant Inc </t>
  </si>
  <si>
    <t xml:space="preserve">Multi-line Insurance </t>
  </si>
  <si>
    <t xml:space="preserve">T </t>
  </si>
  <si>
    <t xml:space="preserve">AT&amp;T Inc </t>
  </si>
  <si>
    <t xml:space="preserve">Telecommunications Services </t>
  </si>
  <si>
    <t xml:space="preserve">Integrated Telecommunications Services </t>
  </si>
  <si>
    <t xml:space="preserve">ADSK </t>
  </si>
  <si>
    <t xml:space="preserve">Autodesk Inc </t>
  </si>
  <si>
    <t xml:space="preserve">ADP </t>
  </si>
  <si>
    <t xml:space="preserve">Automatic Data Processing </t>
  </si>
  <si>
    <t xml:space="preserve">AN </t>
  </si>
  <si>
    <t xml:space="preserve">AutoNation Inc </t>
  </si>
  <si>
    <t xml:space="preserve">Specialty Stores </t>
  </si>
  <si>
    <t xml:space="preserve">AZO </t>
  </si>
  <si>
    <t xml:space="preserve">AutoZone Inc </t>
  </si>
  <si>
    <t xml:space="preserve">AVB </t>
  </si>
  <si>
    <t xml:space="preserve">AvalonBay Communities, Inc. </t>
  </si>
  <si>
    <t xml:space="preserve">Residential REITs </t>
  </si>
  <si>
    <t xml:space="preserve">AVY </t>
  </si>
  <si>
    <t xml:space="preserve">Avery Dennison Corp </t>
  </si>
  <si>
    <t xml:space="preserve">Paper Packaging </t>
  </si>
  <si>
    <t xml:space="preserve">BHI </t>
  </si>
  <si>
    <t xml:space="preserve">Baker Hughes Inc </t>
  </si>
  <si>
    <t xml:space="preserve">Oil &amp; Gas Equipment &amp; Services </t>
  </si>
  <si>
    <t xml:space="preserve">BLL </t>
  </si>
  <si>
    <t xml:space="preserve">Ball Corp </t>
  </si>
  <si>
    <t xml:space="preserve">Metal &amp; Glass Containers </t>
  </si>
  <si>
    <t xml:space="preserve">BAC </t>
  </si>
  <si>
    <t xml:space="preserve">Bank of America Corp </t>
  </si>
  <si>
    <t xml:space="preserve">Banks </t>
  </si>
  <si>
    <t xml:space="preserve">BK </t>
  </si>
  <si>
    <t xml:space="preserve">The Bank of New York Mellon Corp. </t>
  </si>
  <si>
    <t xml:space="preserve">BCR </t>
  </si>
  <si>
    <t xml:space="preserve">Bard (C.R.) Inc. </t>
  </si>
  <si>
    <t xml:space="preserve">BAX </t>
  </si>
  <si>
    <t xml:space="preserve">Baxter International Inc. </t>
  </si>
  <si>
    <t xml:space="preserve">BBT </t>
  </si>
  <si>
    <t xml:space="preserve">BB&amp;T Corporation </t>
  </si>
  <si>
    <t xml:space="preserve">BDX </t>
  </si>
  <si>
    <t xml:space="preserve">Becton Dickinson </t>
  </si>
  <si>
    <t xml:space="preserve">BBBY </t>
  </si>
  <si>
    <t xml:space="preserve">Bed Bath &amp; Beyond </t>
  </si>
  <si>
    <t xml:space="preserve">BRK-B </t>
  </si>
  <si>
    <t xml:space="preserve">Berkshire Hathaway </t>
  </si>
  <si>
    <t xml:space="preserve">Multi-Sector Holdings </t>
  </si>
  <si>
    <t xml:space="preserve">BBY </t>
  </si>
  <si>
    <t xml:space="preserve">Best Buy Co. Inc. </t>
  </si>
  <si>
    <t xml:space="preserve">Computer &amp; Electronics Retail </t>
  </si>
  <si>
    <t xml:space="preserve">BIIB </t>
  </si>
  <si>
    <t xml:space="preserve">BIOGEN IDEC Inc. </t>
  </si>
  <si>
    <t xml:space="preserve">BLK </t>
  </si>
  <si>
    <t xml:space="preserve">BlackRock </t>
  </si>
  <si>
    <t xml:space="preserve">HRB </t>
  </si>
  <si>
    <t xml:space="preserve">Block H&amp;R </t>
  </si>
  <si>
    <t xml:space="preserve">BA </t>
  </si>
  <si>
    <t xml:space="preserve">Boeing Company </t>
  </si>
  <si>
    <t xml:space="preserve">BWA </t>
  </si>
  <si>
    <t xml:space="preserve">BorgWarner </t>
  </si>
  <si>
    <t xml:space="preserve">Auto Parts &amp; Equipment </t>
  </si>
  <si>
    <t xml:space="preserve">BXP </t>
  </si>
  <si>
    <t xml:space="preserve">Boston Properties </t>
  </si>
  <si>
    <t xml:space="preserve">BSX </t>
  </si>
  <si>
    <t xml:space="preserve">Boston Scientific </t>
  </si>
  <si>
    <t xml:space="preserve">BMY </t>
  </si>
  <si>
    <t xml:space="preserve">Bristol-Myers Squibb </t>
  </si>
  <si>
    <t xml:space="preserve">AVGO </t>
  </si>
  <si>
    <t xml:space="preserve">Broadcom </t>
  </si>
  <si>
    <t xml:space="preserve">BF-B </t>
  </si>
  <si>
    <t xml:space="preserve">Brown-Forman Corporation </t>
  </si>
  <si>
    <t xml:space="preserve">Distillers &amp; Vintners </t>
  </si>
  <si>
    <t xml:space="preserve">CHRW </t>
  </si>
  <si>
    <t xml:space="preserve">C. H. Robinson Worldwide </t>
  </si>
  <si>
    <t xml:space="preserve">Air Freight &amp; Logistics </t>
  </si>
  <si>
    <t xml:space="preserve">CA </t>
  </si>
  <si>
    <t xml:space="preserve">CA, Inc. </t>
  </si>
  <si>
    <t xml:space="preserve">Systems Software </t>
  </si>
  <si>
    <t xml:space="preserve">COG </t>
  </si>
  <si>
    <t xml:space="preserve">Cabot Oil &amp; Gas </t>
  </si>
  <si>
    <t xml:space="preserve">CPB </t>
  </si>
  <si>
    <t xml:space="preserve">Campbell Soup </t>
  </si>
  <si>
    <t xml:space="preserve">Packaged Foods &amp; Meats </t>
  </si>
  <si>
    <t xml:space="preserve">COF </t>
  </si>
  <si>
    <t xml:space="preserve">Capital One Financial </t>
  </si>
  <si>
    <t xml:space="preserve">CAH </t>
  </si>
  <si>
    <t xml:space="preserve">Cardinal Health Inc. </t>
  </si>
  <si>
    <t xml:space="preserve">HSIC </t>
  </si>
  <si>
    <t xml:space="preserve">Henry Schein </t>
  </si>
  <si>
    <t xml:space="preserve">KMX </t>
  </si>
  <si>
    <t xml:space="preserve">Carmax Inc </t>
  </si>
  <si>
    <t xml:space="preserve">CCL </t>
  </si>
  <si>
    <t xml:space="preserve">Carnival Corp. </t>
  </si>
  <si>
    <t xml:space="preserve">Hotels, Resorts &amp; Cruise Lines </t>
  </si>
  <si>
    <t xml:space="preserve">CAT </t>
  </si>
  <si>
    <t xml:space="preserve">Caterpillar Inc. </t>
  </si>
  <si>
    <t xml:space="preserve">Construction &amp; Farm Machinery &amp; Heavy Trucks </t>
  </si>
  <si>
    <t xml:space="preserve">CBG </t>
  </si>
  <si>
    <t xml:space="preserve">CBRE Group </t>
  </si>
  <si>
    <t xml:space="preserve">Real Estate Services </t>
  </si>
  <si>
    <t xml:space="preserve">CBS </t>
  </si>
  <si>
    <t xml:space="preserve">CBS Corp. </t>
  </si>
  <si>
    <t xml:space="preserve">Broadcasting &amp; Cable TV </t>
  </si>
  <si>
    <t xml:space="preserve">CELG </t>
  </si>
  <si>
    <t xml:space="preserve">Celgene Corp. </t>
  </si>
  <si>
    <t xml:space="preserve">CNC </t>
  </si>
  <si>
    <t xml:space="preserve">Centene Corporation </t>
  </si>
  <si>
    <t xml:space="preserve">CNP </t>
  </si>
  <si>
    <t xml:space="preserve">CenterPoint Energy </t>
  </si>
  <si>
    <t xml:space="preserve">CTL </t>
  </si>
  <si>
    <t xml:space="preserve">CenturyLink Inc </t>
  </si>
  <si>
    <t xml:space="preserve">CERN </t>
  </si>
  <si>
    <t xml:space="preserve">Cerner </t>
  </si>
  <si>
    <t xml:space="preserve">CF </t>
  </si>
  <si>
    <t xml:space="preserve">CF Industries Holdings Inc </t>
  </si>
  <si>
    <t xml:space="preserve">Fertilizers &amp; Agricultural Chemicals </t>
  </si>
  <si>
    <t xml:space="preserve">SCHW </t>
  </si>
  <si>
    <t xml:space="preserve">Charles Schwab Corporation </t>
  </si>
  <si>
    <t xml:space="preserve">Investment Banking &amp; Brokerage </t>
  </si>
  <si>
    <t xml:space="preserve">CHTR </t>
  </si>
  <si>
    <t xml:space="preserve">Charter Communications </t>
  </si>
  <si>
    <t xml:space="preserve">Cable &amp; Satellite </t>
  </si>
  <si>
    <t xml:space="preserve">CHK </t>
  </si>
  <si>
    <t xml:space="preserve">Chesapeake Energy </t>
  </si>
  <si>
    <t xml:space="preserve">Integrated Oil &amp; Gas </t>
  </si>
  <si>
    <t xml:space="preserve">CVX </t>
  </si>
  <si>
    <t xml:space="preserve">Chevron Corp. </t>
  </si>
  <si>
    <t xml:space="preserve">CMG </t>
  </si>
  <si>
    <t xml:space="preserve">Chipotle Mexican Grill </t>
  </si>
  <si>
    <t xml:space="preserve">Restaurants </t>
  </si>
  <si>
    <t xml:space="preserve">CB </t>
  </si>
  <si>
    <t xml:space="preserve">Chubb Limited </t>
  </si>
  <si>
    <t xml:space="preserve">CHD </t>
  </si>
  <si>
    <t xml:space="preserve">Church &amp; Dwight </t>
  </si>
  <si>
    <t xml:space="preserve">Household Products </t>
  </si>
  <si>
    <t xml:space="preserve">CI </t>
  </si>
  <si>
    <t xml:space="preserve">CIGNA Corp. </t>
  </si>
  <si>
    <t xml:space="preserve">XEC </t>
  </si>
  <si>
    <t xml:space="preserve">Cimarex Energy </t>
  </si>
  <si>
    <t xml:space="preserve">CINF </t>
  </si>
  <si>
    <t xml:space="preserve">Cincinnati Financial </t>
  </si>
  <si>
    <t xml:space="preserve">CTAS </t>
  </si>
  <si>
    <t xml:space="preserve">Cintas Corporation </t>
  </si>
  <si>
    <t xml:space="preserve">Diversified Support Services </t>
  </si>
  <si>
    <t xml:space="preserve">CSCO </t>
  </si>
  <si>
    <t xml:space="preserve">Cisco Systems </t>
  </si>
  <si>
    <t xml:space="preserve">Networking Equipment </t>
  </si>
  <si>
    <t xml:space="preserve">C </t>
  </si>
  <si>
    <t xml:space="preserve">Citigroup Inc. </t>
  </si>
  <si>
    <t xml:space="preserve">CFG </t>
  </si>
  <si>
    <t xml:space="preserve">Citizens Financial Group </t>
  </si>
  <si>
    <t xml:space="preserve">CTXS </t>
  </si>
  <si>
    <t xml:space="preserve">Citrix Systems </t>
  </si>
  <si>
    <t xml:space="preserve">CLX </t>
  </si>
  <si>
    <t xml:space="preserve">The Clorox Company </t>
  </si>
  <si>
    <t xml:space="preserve">CME </t>
  </si>
  <si>
    <t xml:space="preserve">CME Group Inc. </t>
  </si>
  <si>
    <t xml:space="preserve">Financial Exchanges &amp; Data </t>
  </si>
  <si>
    <t xml:space="preserve">CMS </t>
  </si>
  <si>
    <t xml:space="preserve">CMS Energy </t>
  </si>
  <si>
    <t xml:space="preserve">COH </t>
  </si>
  <si>
    <t xml:space="preserve">Coach Inc. </t>
  </si>
  <si>
    <t xml:space="preserve">Apparel, Accessories &amp; Luxury Goods </t>
  </si>
  <si>
    <t xml:space="preserve">KO </t>
  </si>
  <si>
    <t xml:space="preserve">Coca Cola Company </t>
  </si>
  <si>
    <t xml:space="preserve">Soft Drinks </t>
  </si>
  <si>
    <t xml:space="preserve">CTSH </t>
  </si>
  <si>
    <t xml:space="preserve">Cognizant Technology Solutions </t>
  </si>
  <si>
    <t xml:space="preserve">CL </t>
  </si>
  <si>
    <t xml:space="preserve">Colgate-Palmolive </t>
  </si>
  <si>
    <t xml:space="preserve">CMCSA </t>
  </si>
  <si>
    <t xml:space="preserve">Comcast A Corp </t>
  </si>
  <si>
    <t xml:space="preserve">CMA </t>
  </si>
  <si>
    <t xml:space="preserve">Comerica Inc. </t>
  </si>
  <si>
    <t xml:space="preserve">Regional Banks </t>
  </si>
  <si>
    <t xml:space="preserve">CAG </t>
  </si>
  <si>
    <t xml:space="preserve">ConAgra Foods Inc. </t>
  </si>
  <si>
    <t xml:space="preserve">CXO </t>
  </si>
  <si>
    <t xml:space="preserve">Concho Resources </t>
  </si>
  <si>
    <t xml:space="preserve">COP </t>
  </si>
  <si>
    <t xml:space="preserve">ConocoPhillips </t>
  </si>
  <si>
    <t xml:space="preserve">ED </t>
  </si>
  <si>
    <t xml:space="preserve">Consolidated Edison </t>
  </si>
  <si>
    <t xml:space="preserve">STZ </t>
  </si>
  <si>
    <t xml:space="preserve">Constellation Brands </t>
  </si>
  <si>
    <t xml:space="preserve">GLW </t>
  </si>
  <si>
    <t xml:space="preserve">Corning Inc. </t>
  </si>
  <si>
    <t xml:space="preserve">Construction &amp; Engineering </t>
  </si>
  <si>
    <t xml:space="preserve">COST </t>
  </si>
  <si>
    <t xml:space="preserve">Costco Co. </t>
  </si>
  <si>
    <t xml:space="preserve">Hypermarkets &amp; Super Centers </t>
  </si>
  <si>
    <t xml:space="preserve">COTY </t>
  </si>
  <si>
    <t xml:space="preserve">Coty, Inc </t>
  </si>
  <si>
    <t xml:space="preserve">Personal Products </t>
  </si>
  <si>
    <t xml:space="preserve">CCI </t>
  </si>
  <si>
    <t xml:space="preserve">Crown Castle International Corp. </t>
  </si>
  <si>
    <t xml:space="preserve">CSRA </t>
  </si>
  <si>
    <t xml:space="preserve">CSRA Inc. </t>
  </si>
  <si>
    <t xml:space="preserve">CSX </t>
  </si>
  <si>
    <t xml:space="preserve">CSX Corp. </t>
  </si>
  <si>
    <t xml:space="preserve">Railroads </t>
  </si>
  <si>
    <t xml:space="preserve">CMI </t>
  </si>
  <si>
    <t xml:space="preserve">Cummins Inc. </t>
  </si>
  <si>
    <t xml:space="preserve">Industrial Machinery </t>
  </si>
  <si>
    <t xml:space="preserve">CVS </t>
  </si>
  <si>
    <t xml:space="preserve">CVS Health </t>
  </si>
  <si>
    <t xml:space="preserve">Drug Retail </t>
  </si>
  <si>
    <t xml:space="preserve">DHI </t>
  </si>
  <si>
    <t xml:space="preserve">D. R. Horton </t>
  </si>
  <si>
    <t xml:space="preserve">Homebuilding </t>
  </si>
  <si>
    <t xml:space="preserve">DHR </t>
  </si>
  <si>
    <t xml:space="preserve">Danaher Corp. </t>
  </si>
  <si>
    <t xml:space="preserve">DRI </t>
  </si>
  <si>
    <t xml:space="preserve">Darden Restaurants </t>
  </si>
  <si>
    <t xml:space="preserve">DVA </t>
  </si>
  <si>
    <t xml:space="preserve">DaVita Inc. </t>
  </si>
  <si>
    <t xml:space="preserve">Health Care Facilities </t>
  </si>
  <si>
    <t xml:space="preserve">DE </t>
  </si>
  <si>
    <t xml:space="preserve">Deere &amp; Co. </t>
  </si>
  <si>
    <t xml:space="preserve">DLPH </t>
  </si>
  <si>
    <t xml:space="preserve">Delphi Automotive </t>
  </si>
  <si>
    <t xml:space="preserve">DAL </t>
  </si>
  <si>
    <t xml:space="preserve">Delta Air Lines </t>
  </si>
  <si>
    <t xml:space="preserve">XRAY </t>
  </si>
  <si>
    <t xml:space="preserve">Dentsply Sirona </t>
  </si>
  <si>
    <t xml:space="preserve">Health Care Supplies </t>
  </si>
  <si>
    <t xml:space="preserve">DVN </t>
  </si>
  <si>
    <t xml:space="preserve">Devon Energy Corp. </t>
  </si>
  <si>
    <t xml:space="preserve">DLR </t>
  </si>
  <si>
    <t xml:space="preserve">Digital Realty Trust </t>
  </si>
  <si>
    <t xml:space="preserve">DFS </t>
  </si>
  <si>
    <t xml:space="preserve">Discover Financial Services </t>
  </si>
  <si>
    <t xml:space="preserve">DISCA </t>
  </si>
  <si>
    <t xml:space="preserve">Discovery Communications-A </t>
  </si>
  <si>
    <t xml:space="preserve">DISCK </t>
  </si>
  <si>
    <t xml:space="preserve">Discovery Communications-C </t>
  </si>
  <si>
    <t xml:space="preserve">DG </t>
  </si>
  <si>
    <t xml:space="preserve">Dollar General </t>
  </si>
  <si>
    <t xml:space="preserve">General Merchandise Stores </t>
  </si>
  <si>
    <t xml:space="preserve">DLTR </t>
  </si>
  <si>
    <t xml:space="preserve">Dollar Tree </t>
  </si>
  <si>
    <t xml:space="preserve">D </t>
  </si>
  <si>
    <t xml:space="preserve">Dominion Resources </t>
  </si>
  <si>
    <t xml:space="preserve">DOV </t>
  </si>
  <si>
    <t xml:space="preserve">Dover Corp. </t>
  </si>
  <si>
    <t xml:space="preserve">DOW </t>
  </si>
  <si>
    <t xml:space="preserve">Dow Chemical </t>
  </si>
  <si>
    <t xml:space="preserve">Diversified Chemicals </t>
  </si>
  <si>
    <t xml:space="preserve">DPS </t>
  </si>
  <si>
    <t xml:space="preserve">Dr Pepper Snapple Group </t>
  </si>
  <si>
    <t xml:space="preserve">DTE </t>
  </si>
  <si>
    <t xml:space="preserve">DTE Energy Co. </t>
  </si>
  <si>
    <t xml:space="preserve">DD </t>
  </si>
  <si>
    <t xml:space="preserve">Du Pont (E.I.) </t>
  </si>
  <si>
    <t xml:space="preserve">DUK </t>
  </si>
  <si>
    <t xml:space="preserve">Duke Energy </t>
  </si>
  <si>
    <t xml:space="preserve">DNB </t>
  </si>
  <si>
    <t xml:space="preserve">Dun &amp; Bradstreet </t>
  </si>
  <si>
    <t xml:space="preserve">Data Processing Services </t>
  </si>
  <si>
    <t xml:space="preserve">ETFC </t>
  </si>
  <si>
    <t xml:space="preserve">E*Trade </t>
  </si>
  <si>
    <t xml:space="preserve">EMN </t>
  </si>
  <si>
    <t xml:space="preserve">Eastman Chemical </t>
  </si>
  <si>
    <t xml:space="preserve">ETN </t>
  </si>
  <si>
    <t xml:space="preserve">Eaton Corporation </t>
  </si>
  <si>
    <t xml:space="preserve">EBAY </t>
  </si>
  <si>
    <t xml:space="preserve">eBay Inc. </t>
  </si>
  <si>
    <t xml:space="preserve">ECL </t>
  </si>
  <si>
    <t xml:space="preserve">Ecolab Inc. </t>
  </si>
  <si>
    <t xml:space="preserve">EIX </t>
  </si>
  <si>
    <t xml:space="preserve">Edison Int'l </t>
  </si>
  <si>
    <t xml:space="preserve">EW </t>
  </si>
  <si>
    <t xml:space="preserve">Edwards Lifesciences </t>
  </si>
  <si>
    <t xml:space="preserve">EA </t>
  </si>
  <si>
    <t xml:space="preserve">Electronic Arts </t>
  </si>
  <si>
    <t xml:space="preserve">EMR </t>
  </si>
  <si>
    <t xml:space="preserve">Emerson Electric Company </t>
  </si>
  <si>
    <t xml:space="preserve">ENDP </t>
  </si>
  <si>
    <t xml:space="preserve">Endo International </t>
  </si>
  <si>
    <t xml:space="preserve">ETR </t>
  </si>
  <si>
    <t xml:space="preserve">Entergy Corp. </t>
  </si>
  <si>
    <t xml:space="preserve">EVHC </t>
  </si>
  <si>
    <t xml:space="preserve">Envision Healthcare Corp </t>
  </si>
  <si>
    <t xml:space="preserve">Health Care Services </t>
  </si>
  <si>
    <t xml:space="preserve">EOG </t>
  </si>
  <si>
    <t xml:space="preserve">EOG Resources </t>
  </si>
  <si>
    <t xml:space="preserve">EQT </t>
  </si>
  <si>
    <t xml:space="preserve">EQT Corporation </t>
  </si>
  <si>
    <t xml:space="preserve">EFX </t>
  </si>
  <si>
    <t xml:space="preserve">Equifax Inc. </t>
  </si>
  <si>
    <t xml:space="preserve">Diversified Financial Services </t>
  </si>
  <si>
    <t xml:space="preserve">EQIX </t>
  </si>
  <si>
    <t xml:space="preserve">Equinix </t>
  </si>
  <si>
    <t xml:space="preserve">EQR </t>
  </si>
  <si>
    <t xml:space="preserve">Equity Residential </t>
  </si>
  <si>
    <t xml:space="preserve">ESS </t>
  </si>
  <si>
    <t xml:space="preserve">Essex Property Trust, Inc. </t>
  </si>
  <si>
    <t xml:space="preserve">EL </t>
  </si>
  <si>
    <t xml:space="preserve">Estee Lauder Cos. </t>
  </si>
  <si>
    <t xml:space="preserve">ES </t>
  </si>
  <si>
    <t xml:space="preserve">Eversource Energy </t>
  </si>
  <si>
    <t xml:space="preserve">EXC </t>
  </si>
  <si>
    <t xml:space="preserve">Exelon Corp. </t>
  </si>
  <si>
    <t xml:space="preserve">EXPE </t>
  </si>
  <si>
    <t xml:space="preserve">Expedia Inc. </t>
  </si>
  <si>
    <t xml:space="preserve">EXPD </t>
  </si>
  <si>
    <t xml:space="preserve">Expeditors Int'l </t>
  </si>
  <si>
    <t xml:space="preserve">ESRX </t>
  </si>
  <si>
    <t xml:space="preserve">Express Scripts </t>
  </si>
  <si>
    <t xml:space="preserve">EXR </t>
  </si>
  <si>
    <t xml:space="preserve">Extra Space Storage </t>
  </si>
  <si>
    <t xml:space="preserve">XOM </t>
  </si>
  <si>
    <t xml:space="preserve">Exxon Mobil Corp. </t>
  </si>
  <si>
    <t xml:space="preserve">FFIV </t>
  </si>
  <si>
    <t xml:space="preserve">F5 Networks </t>
  </si>
  <si>
    <t xml:space="preserve">FB </t>
  </si>
  <si>
    <t xml:space="preserve">Facebook </t>
  </si>
  <si>
    <t xml:space="preserve">FAST </t>
  </si>
  <si>
    <t xml:space="preserve">Fastenal Co </t>
  </si>
  <si>
    <t xml:space="preserve">FRT </t>
  </si>
  <si>
    <t xml:space="preserve">Federal Realty Investment Trust </t>
  </si>
  <si>
    <t xml:space="preserve">Retail REITs </t>
  </si>
  <si>
    <t xml:space="preserve">FDX </t>
  </si>
  <si>
    <t xml:space="preserve">FedEx Corporation </t>
  </si>
  <si>
    <t xml:space="preserve">FIS </t>
  </si>
  <si>
    <t xml:space="preserve">Fidelity National Information Services </t>
  </si>
  <si>
    <t xml:space="preserve">FITB </t>
  </si>
  <si>
    <t xml:space="preserve">Fifth Third Bancorp </t>
  </si>
  <si>
    <t xml:space="preserve">FSLR </t>
  </si>
  <si>
    <t xml:space="preserve">First Solar Inc </t>
  </si>
  <si>
    <t xml:space="preserve">FE </t>
  </si>
  <si>
    <t xml:space="preserve">FirstEnergy Corp </t>
  </si>
  <si>
    <t xml:space="preserve">FISV </t>
  </si>
  <si>
    <t xml:space="preserve">Fiserv Inc </t>
  </si>
  <si>
    <t xml:space="preserve">FLIR </t>
  </si>
  <si>
    <t xml:space="preserve">FLIR Systems </t>
  </si>
  <si>
    <t xml:space="preserve">FLS </t>
  </si>
  <si>
    <t xml:space="preserve">Flowserve Corporation </t>
  </si>
  <si>
    <t xml:space="preserve">FLR </t>
  </si>
  <si>
    <t xml:space="preserve">Fluor Corp. </t>
  </si>
  <si>
    <t xml:space="preserve">Diversified Commercial Services </t>
  </si>
  <si>
    <t xml:space="preserve">FMC </t>
  </si>
  <si>
    <t xml:space="preserve">FMC Corporation </t>
  </si>
  <si>
    <t xml:space="preserve">FTI </t>
  </si>
  <si>
    <t xml:space="preserve">FMC Technologies Inc. </t>
  </si>
  <si>
    <t xml:space="preserve">FL </t>
  </si>
  <si>
    <t xml:space="preserve">Foot Locker Inc </t>
  </si>
  <si>
    <t xml:space="preserve">Apparel Retail </t>
  </si>
  <si>
    <t xml:space="preserve">F </t>
  </si>
  <si>
    <t xml:space="preserve">Ford Motor </t>
  </si>
  <si>
    <t xml:space="preserve">Automobile Manufacturers </t>
  </si>
  <si>
    <t xml:space="preserve">FTV </t>
  </si>
  <si>
    <t xml:space="preserve">Fortive Corp </t>
  </si>
  <si>
    <t xml:space="preserve">FBHS </t>
  </si>
  <si>
    <t xml:space="preserve">Fortune Brands Home &amp; Security </t>
  </si>
  <si>
    <t xml:space="preserve">BEN </t>
  </si>
  <si>
    <t xml:space="preserve">Franklin Resources </t>
  </si>
  <si>
    <t xml:space="preserve">FCX </t>
  </si>
  <si>
    <t xml:space="preserve">Freeport-McMoran Cp &amp; Gld </t>
  </si>
  <si>
    <t xml:space="preserve">Copper </t>
  </si>
  <si>
    <t xml:space="preserve">FTR </t>
  </si>
  <si>
    <t xml:space="preserve">Frontier Communications </t>
  </si>
  <si>
    <t xml:space="preserve">GPS </t>
  </si>
  <si>
    <t xml:space="preserve">Gap (The) </t>
  </si>
  <si>
    <t xml:space="preserve">GRMN </t>
  </si>
  <si>
    <t xml:space="preserve">Garmin Ltd. </t>
  </si>
  <si>
    <t xml:space="preserve">Consumer Electronics </t>
  </si>
  <si>
    <t xml:space="preserve">GD </t>
  </si>
  <si>
    <t xml:space="preserve">General Dynamics </t>
  </si>
  <si>
    <t xml:space="preserve">GE </t>
  </si>
  <si>
    <t xml:space="preserve">General Electric </t>
  </si>
  <si>
    <t xml:space="preserve">GGP </t>
  </si>
  <si>
    <t xml:space="preserve">General Growth Properties Inc. </t>
  </si>
  <si>
    <t xml:space="preserve">GIS </t>
  </si>
  <si>
    <t xml:space="preserve">General Mills </t>
  </si>
  <si>
    <t xml:space="preserve">GM </t>
  </si>
  <si>
    <t xml:space="preserve">General Motors </t>
  </si>
  <si>
    <t xml:space="preserve">GPC </t>
  </si>
  <si>
    <t xml:space="preserve">Genuine Parts </t>
  </si>
  <si>
    <t xml:space="preserve">GILD </t>
  </si>
  <si>
    <t xml:space="preserve">Gilead Sciences </t>
  </si>
  <si>
    <t xml:space="preserve">GPN </t>
  </si>
  <si>
    <t xml:space="preserve">Global Payments Inc </t>
  </si>
  <si>
    <t xml:space="preserve">GS </t>
  </si>
  <si>
    <t xml:space="preserve">Goldman Sachs Group </t>
  </si>
  <si>
    <t xml:space="preserve">GT </t>
  </si>
  <si>
    <t xml:space="preserve">Goodyear Tire &amp; Rubber </t>
  </si>
  <si>
    <t xml:space="preserve">Tires &amp; Rubber </t>
  </si>
  <si>
    <t xml:space="preserve">GWW </t>
  </si>
  <si>
    <t xml:space="preserve">Grainger (W.W.) Inc. </t>
  </si>
  <si>
    <t xml:space="preserve">Industrial Materials </t>
  </si>
  <si>
    <t xml:space="preserve">HAL </t>
  </si>
  <si>
    <t xml:space="preserve">Halliburton Co. </t>
  </si>
  <si>
    <t xml:space="preserve">HBI </t>
  </si>
  <si>
    <t xml:space="preserve">Hanesbrands Inc </t>
  </si>
  <si>
    <t xml:space="preserve">HOG </t>
  </si>
  <si>
    <t xml:space="preserve">Harley-Davidson </t>
  </si>
  <si>
    <t xml:space="preserve">Motorcycle Manufacturers </t>
  </si>
  <si>
    <t xml:space="preserve">HAR </t>
  </si>
  <si>
    <t xml:space="preserve">Harman Int'l Industries </t>
  </si>
  <si>
    <t xml:space="preserve">HRS </t>
  </si>
  <si>
    <t xml:space="preserve">Harris Corporation </t>
  </si>
  <si>
    <t xml:space="preserve">Telecommunications Equipment </t>
  </si>
  <si>
    <t xml:space="preserve">HIG </t>
  </si>
  <si>
    <t xml:space="preserve">Hartford Financial Svc.Gp. </t>
  </si>
  <si>
    <t xml:space="preserve">HAS </t>
  </si>
  <si>
    <t xml:space="preserve">Hasbro Inc. </t>
  </si>
  <si>
    <t xml:space="preserve">Leisure Products </t>
  </si>
  <si>
    <t xml:space="preserve">HCA </t>
  </si>
  <si>
    <t xml:space="preserve">HCA Holdings </t>
  </si>
  <si>
    <t xml:space="preserve">HCP </t>
  </si>
  <si>
    <t xml:space="preserve">HCP Inc. </t>
  </si>
  <si>
    <t xml:space="preserve">HP </t>
  </si>
  <si>
    <t xml:space="preserve">Helmerich &amp; Payne </t>
  </si>
  <si>
    <t xml:space="preserve">Oil &amp; Gas Drilling </t>
  </si>
  <si>
    <t xml:space="preserve">HES </t>
  </si>
  <si>
    <t xml:space="preserve">Hess Corporation </t>
  </si>
  <si>
    <t xml:space="preserve">HPE </t>
  </si>
  <si>
    <t xml:space="preserve">Hewlett Packard Enterprise </t>
  </si>
  <si>
    <t xml:space="preserve">Technology Hardware, Storage &amp; Peripherals </t>
  </si>
  <si>
    <t xml:space="preserve">HOLX </t>
  </si>
  <si>
    <t xml:space="preserve">Hologic </t>
  </si>
  <si>
    <t xml:space="preserve">HD </t>
  </si>
  <si>
    <t xml:space="preserve">Home Depot </t>
  </si>
  <si>
    <t xml:space="preserve">Home Improvement Retail </t>
  </si>
  <si>
    <t xml:space="preserve">HON </t>
  </si>
  <si>
    <t xml:space="preserve">Honeywell Int'l Inc. </t>
  </si>
  <si>
    <t xml:space="preserve">HRL </t>
  </si>
  <si>
    <t xml:space="preserve">Hormel Foods Corp. </t>
  </si>
  <si>
    <t xml:space="preserve">HST </t>
  </si>
  <si>
    <t xml:space="preserve">Host Hotels &amp; Resorts </t>
  </si>
  <si>
    <t xml:space="preserve">HPQ </t>
  </si>
  <si>
    <t xml:space="preserve">HP Inc. </t>
  </si>
  <si>
    <t xml:space="preserve">HUM </t>
  </si>
  <si>
    <t xml:space="preserve">Humana Inc. </t>
  </si>
  <si>
    <t xml:space="preserve">HBAN </t>
  </si>
  <si>
    <t xml:space="preserve">Huntington Bancshares </t>
  </si>
  <si>
    <t xml:space="preserve">ITW </t>
  </si>
  <si>
    <t xml:space="preserve">Illinois Tool Works </t>
  </si>
  <si>
    <t xml:space="preserve">ILMN </t>
  </si>
  <si>
    <t xml:space="preserve">Illumina Inc </t>
  </si>
  <si>
    <t xml:space="preserve">Life Sciences Tools &amp; Services </t>
  </si>
  <si>
    <t xml:space="preserve">IR </t>
  </si>
  <si>
    <t xml:space="preserve">Ingersoll-Rand PLC </t>
  </si>
  <si>
    <t xml:space="preserve">INTC </t>
  </si>
  <si>
    <t xml:space="preserve">Intel Corp. </t>
  </si>
  <si>
    <t xml:space="preserve">ICE </t>
  </si>
  <si>
    <t xml:space="preserve">Intercontinental Exchange </t>
  </si>
  <si>
    <t xml:space="preserve">IBM </t>
  </si>
  <si>
    <t xml:space="preserve">International Bus. Machines </t>
  </si>
  <si>
    <t xml:space="preserve">IP </t>
  </si>
  <si>
    <t xml:space="preserve">International Paper </t>
  </si>
  <si>
    <t xml:space="preserve">IPG </t>
  </si>
  <si>
    <t xml:space="preserve">Interpublic Group </t>
  </si>
  <si>
    <t xml:space="preserve">Advertising </t>
  </si>
  <si>
    <t xml:space="preserve">IFF </t>
  </si>
  <si>
    <t xml:space="preserve">Intl Flavors &amp; Fragrances </t>
  </si>
  <si>
    <t xml:space="preserve">INTU </t>
  </si>
  <si>
    <t xml:space="preserve">Intuit Inc. </t>
  </si>
  <si>
    <t xml:space="preserve">ISRG </t>
  </si>
  <si>
    <t xml:space="preserve">Intuitive Surgical Inc. </t>
  </si>
  <si>
    <t xml:space="preserve">IVZ </t>
  </si>
  <si>
    <t xml:space="preserve">Invesco Ltd. </t>
  </si>
  <si>
    <t xml:space="preserve">IRM </t>
  </si>
  <si>
    <t xml:space="preserve">Iron Mountain Incorporated </t>
  </si>
  <si>
    <t xml:space="preserve">JEC </t>
  </si>
  <si>
    <t xml:space="preserve">Jacobs Engineering Group </t>
  </si>
  <si>
    <t xml:space="preserve">JBHT </t>
  </si>
  <si>
    <t xml:space="preserve">J. B. Hunt Transport Services </t>
  </si>
  <si>
    <t xml:space="preserve">Trucking </t>
  </si>
  <si>
    <t xml:space="preserve">SJM </t>
  </si>
  <si>
    <t xml:space="preserve">JM Smucker </t>
  </si>
  <si>
    <t xml:space="preserve">JNJ </t>
  </si>
  <si>
    <t xml:space="preserve">Johnson &amp; Johnson </t>
  </si>
  <si>
    <t xml:space="preserve">JCI </t>
  </si>
  <si>
    <t xml:space="preserve">Johnson Controls </t>
  </si>
  <si>
    <t xml:space="preserve">JPM </t>
  </si>
  <si>
    <t xml:space="preserve">JPMorgan Chase &amp; Co. </t>
  </si>
  <si>
    <t xml:space="preserve">JNPR </t>
  </si>
  <si>
    <t xml:space="preserve">Juniper Networks </t>
  </si>
  <si>
    <t xml:space="preserve">KSU </t>
  </si>
  <si>
    <t xml:space="preserve">Kansas City Southern </t>
  </si>
  <si>
    <t xml:space="preserve">K </t>
  </si>
  <si>
    <t xml:space="preserve">Kellogg Co. </t>
  </si>
  <si>
    <t xml:space="preserve">KEY </t>
  </si>
  <si>
    <t xml:space="preserve">KeyCorp </t>
  </si>
  <si>
    <t xml:space="preserve">KMB </t>
  </si>
  <si>
    <t xml:space="preserve">Kimberly-Clark </t>
  </si>
  <si>
    <t xml:space="preserve">KIM </t>
  </si>
  <si>
    <t xml:space="preserve">Kimco Realty </t>
  </si>
  <si>
    <t xml:space="preserve">KMI </t>
  </si>
  <si>
    <t xml:space="preserve">Kinder Morgan </t>
  </si>
  <si>
    <t xml:space="preserve">Oil &amp; Gas Refining &amp; Marketing &amp; Transportation </t>
  </si>
  <si>
    <t xml:space="preserve">KLAC </t>
  </si>
  <si>
    <t xml:space="preserve">KLA-Tencor Corp. </t>
  </si>
  <si>
    <t xml:space="preserve">KSS </t>
  </si>
  <si>
    <t xml:space="preserve">Kohl's Corp. </t>
  </si>
  <si>
    <t xml:space="preserve">KHC </t>
  </si>
  <si>
    <t xml:space="preserve">Kraft Heinz Co </t>
  </si>
  <si>
    <t xml:space="preserve">KR </t>
  </si>
  <si>
    <t xml:space="preserve">Kroger Co. </t>
  </si>
  <si>
    <t xml:space="preserve">Food Retail </t>
  </si>
  <si>
    <t xml:space="preserve">LB </t>
  </si>
  <si>
    <t xml:space="preserve">L Brands Inc. </t>
  </si>
  <si>
    <t xml:space="preserve">LLL </t>
  </si>
  <si>
    <t xml:space="preserve">L-3 Communications Holdings </t>
  </si>
  <si>
    <t xml:space="preserve">LH </t>
  </si>
  <si>
    <t xml:space="preserve">Laboratory Corp. of America Holding </t>
  </si>
  <si>
    <t xml:space="preserve">LRCX </t>
  </si>
  <si>
    <t xml:space="preserve">Lam Research </t>
  </si>
  <si>
    <t xml:space="preserve">LEG </t>
  </si>
  <si>
    <t xml:space="preserve">Leggett &amp; Platt </t>
  </si>
  <si>
    <t xml:space="preserve">LEN </t>
  </si>
  <si>
    <t xml:space="preserve">Lennar Corp. </t>
  </si>
  <si>
    <t xml:space="preserve">LVLT </t>
  </si>
  <si>
    <t xml:space="preserve">Level 3 Communications </t>
  </si>
  <si>
    <t xml:space="preserve">Alternative Carriers </t>
  </si>
  <si>
    <t xml:space="preserve">LUK </t>
  </si>
  <si>
    <t xml:space="preserve">Leucadia National Corp. </t>
  </si>
  <si>
    <t xml:space="preserve">LLY </t>
  </si>
  <si>
    <t xml:space="preserve">Lilly (Eli) &amp; Co. </t>
  </si>
  <si>
    <t xml:space="preserve">LNC </t>
  </si>
  <si>
    <t xml:space="preserve">Lincoln National </t>
  </si>
  <si>
    <t xml:space="preserve">LLTC </t>
  </si>
  <si>
    <t xml:space="preserve">Linear Technology Corp. </t>
  </si>
  <si>
    <t xml:space="preserve">LKQ </t>
  </si>
  <si>
    <t xml:space="preserve">LKQ Corporation </t>
  </si>
  <si>
    <t xml:space="preserve">Distributors </t>
  </si>
  <si>
    <t xml:space="preserve">LMT </t>
  </si>
  <si>
    <t xml:space="preserve">Lockheed Martin Corp. </t>
  </si>
  <si>
    <t xml:space="preserve">L </t>
  </si>
  <si>
    <t xml:space="preserve">Loews Corp. </t>
  </si>
  <si>
    <t xml:space="preserve">LOW </t>
  </si>
  <si>
    <t xml:space="preserve">Lowe's Cos. </t>
  </si>
  <si>
    <t xml:space="preserve">LYB </t>
  </si>
  <si>
    <t xml:space="preserve">LyondellBasell </t>
  </si>
  <si>
    <t xml:space="preserve">MAA </t>
  </si>
  <si>
    <t xml:space="preserve">Mid-America Apartments </t>
  </si>
  <si>
    <t xml:space="preserve">MTB </t>
  </si>
  <si>
    <t xml:space="preserve">M&amp;T Bank Corp. </t>
  </si>
  <si>
    <t xml:space="preserve">MAC </t>
  </si>
  <si>
    <t xml:space="preserve">Macerich </t>
  </si>
  <si>
    <t xml:space="preserve">M </t>
  </si>
  <si>
    <t xml:space="preserve">Macy's Inc. </t>
  </si>
  <si>
    <t xml:space="preserve">Department Stores </t>
  </si>
  <si>
    <t xml:space="preserve">MNK </t>
  </si>
  <si>
    <t xml:space="preserve">Mallinckrodt Plc </t>
  </si>
  <si>
    <t xml:space="preserve">MRO </t>
  </si>
  <si>
    <t xml:space="preserve">Marathon Oil Corp. </t>
  </si>
  <si>
    <t xml:space="preserve">MPC </t>
  </si>
  <si>
    <t xml:space="preserve">Marathon Petroleum </t>
  </si>
  <si>
    <t xml:space="preserve">MAR </t>
  </si>
  <si>
    <t xml:space="preserve">Marriott Int'l. </t>
  </si>
  <si>
    <t xml:space="preserve">MMC </t>
  </si>
  <si>
    <t xml:space="preserve">Marsh &amp; McLennan </t>
  </si>
  <si>
    <t xml:space="preserve">MLM </t>
  </si>
  <si>
    <t xml:space="preserve">Martin Marietta Materials </t>
  </si>
  <si>
    <t xml:space="preserve">Construction Materials </t>
  </si>
  <si>
    <t xml:space="preserve">MAS </t>
  </si>
  <si>
    <t xml:space="preserve">Masco Corp. </t>
  </si>
  <si>
    <t xml:space="preserve">MA </t>
  </si>
  <si>
    <t xml:space="preserve">Mastercard Inc. </t>
  </si>
  <si>
    <t xml:space="preserve">MAT </t>
  </si>
  <si>
    <t xml:space="preserve">Mattel Inc. </t>
  </si>
  <si>
    <t xml:space="preserve">MKC </t>
  </si>
  <si>
    <t xml:space="preserve">McCormick &amp; Co. </t>
  </si>
  <si>
    <t xml:space="preserve">MCD </t>
  </si>
  <si>
    <t xml:space="preserve">McDonald's Corp. </t>
  </si>
  <si>
    <t xml:space="preserve">MCK </t>
  </si>
  <si>
    <t xml:space="preserve">McKesson Corp. </t>
  </si>
  <si>
    <t xml:space="preserve">MJN </t>
  </si>
  <si>
    <t xml:space="preserve">Mead Johnson </t>
  </si>
  <si>
    <t xml:space="preserve">MDT </t>
  </si>
  <si>
    <t xml:space="preserve">Medtronic plc </t>
  </si>
  <si>
    <t xml:space="preserve">MRK </t>
  </si>
  <si>
    <t xml:space="preserve">Merck &amp; Co. </t>
  </si>
  <si>
    <t xml:space="preserve">MET </t>
  </si>
  <si>
    <t xml:space="preserve">MetLife Inc. </t>
  </si>
  <si>
    <t xml:space="preserve">MTD </t>
  </si>
  <si>
    <t xml:space="preserve">Mettler Toledo </t>
  </si>
  <si>
    <t xml:space="preserve">KORS </t>
  </si>
  <si>
    <t xml:space="preserve">Michael Kors Holdings </t>
  </si>
  <si>
    <t xml:space="preserve">MCHP </t>
  </si>
  <si>
    <t xml:space="preserve">Microchip Technology </t>
  </si>
  <si>
    <t xml:space="preserve">MU </t>
  </si>
  <si>
    <t xml:space="preserve">Micron Technology </t>
  </si>
  <si>
    <t xml:space="preserve">MSFT </t>
  </si>
  <si>
    <t xml:space="preserve">Microsoft Corp. </t>
  </si>
  <si>
    <t xml:space="preserve">MHK </t>
  </si>
  <si>
    <t xml:space="preserve">Mohawk Industries </t>
  </si>
  <si>
    <t xml:space="preserve">Home Furnishings </t>
  </si>
  <si>
    <t xml:space="preserve">TAP </t>
  </si>
  <si>
    <t xml:space="preserve">Molson Coors Brewing Company </t>
  </si>
  <si>
    <t xml:space="preserve">Brewers </t>
  </si>
  <si>
    <t xml:space="preserve">MDLZ </t>
  </si>
  <si>
    <t xml:space="preserve">Mondelez International </t>
  </si>
  <si>
    <t xml:space="preserve">MON </t>
  </si>
  <si>
    <t xml:space="preserve">Monsanto Co. </t>
  </si>
  <si>
    <t xml:space="preserve">MNST </t>
  </si>
  <si>
    <t xml:space="preserve">Monster Beverage </t>
  </si>
  <si>
    <t xml:space="preserve">MCO </t>
  </si>
  <si>
    <t xml:space="preserve">Moody's Corp </t>
  </si>
  <si>
    <t xml:space="preserve">MS </t>
  </si>
  <si>
    <t xml:space="preserve">Morgan Stanley </t>
  </si>
  <si>
    <t xml:space="preserve">MOS </t>
  </si>
  <si>
    <t xml:space="preserve">The Mosaic Company </t>
  </si>
  <si>
    <t xml:space="preserve">MSI </t>
  </si>
  <si>
    <t xml:space="preserve">Motorola Solutions Inc. </t>
  </si>
  <si>
    <t xml:space="preserve">MUR </t>
  </si>
  <si>
    <t xml:space="preserve">Murphy Oil </t>
  </si>
  <si>
    <t xml:space="preserve">MYL </t>
  </si>
  <si>
    <t xml:space="preserve">Mylan N.V. </t>
  </si>
  <si>
    <t xml:space="preserve">NDAQ </t>
  </si>
  <si>
    <t xml:space="preserve">NASDAQ OMX Group </t>
  </si>
  <si>
    <t xml:space="preserve">NOV </t>
  </si>
  <si>
    <t xml:space="preserve">National Oilwell Varco Inc. </t>
  </si>
  <si>
    <t xml:space="preserve">NAVI </t>
  </si>
  <si>
    <t xml:space="preserve">Navient </t>
  </si>
  <si>
    <t xml:space="preserve">NTAP </t>
  </si>
  <si>
    <t xml:space="preserve">NetApp </t>
  </si>
  <si>
    <t xml:space="preserve">NFLX </t>
  </si>
  <si>
    <t xml:space="preserve">Netflix Inc. </t>
  </si>
  <si>
    <t xml:space="preserve">NWL </t>
  </si>
  <si>
    <t xml:space="preserve">Newell Brands </t>
  </si>
  <si>
    <t xml:space="preserve">Housewares &amp; Specialties </t>
  </si>
  <si>
    <t xml:space="preserve">NFX </t>
  </si>
  <si>
    <t xml:space="preserve">Newfield Exploration Co </t>
  </si>
  <si>
    <t xml:space="preserve">NEM </t>
  </si>
  <si>
    <t xml:space="preserve">Newmont Mining Corp. (Hldg. Co.) </t>
  </si>
  <si>
    <t xml:space="preserve">Gold </t>
  </si>
  <si>
    <t xml:space="preserve">NWSA </t>
  </si>
  <si>
    <t xml:space="preserve">News Corp. Class A </t>
  </si>
  <si>
    <t xml:space="preserve">Publishing </t>
  </si>
  <si>
    <t xml:space="preserve">NWS </t>
  </si>
  <si>
    <t xml:space="preserve">News Corp. Class B </t>
  </si>
  <si>
    <t xml:space="preserve">NEE </t>
  </si>
  <si>
    <t xml:space="preserve">NextEra Energy </t>
  </si>
  <si>
    <t xml:space="preserve">NLSN </t>
  </si>
  <si>
    <t xml:space="preserve">Nielsen Holdings </t>
  </si>
  <si>
    <t xml:space="preserve">Research &amp; Consulting Services </t>
  </si>
  <si>
    <t xml:space="preserve">NKE </t>
  </si>
  <si>
    <t xml:space="preserve">Nike </t>
  </si>
  <si>
    <t xml:space="preserve">NI </t>
  </si>
  <si>
    <t xml:space="preserve">NiSource Inc. </t>
  </si>
  <si>
    <t xml:space="preserve">NBL </t>
  </si>
  <si>
    <t xml:space="preserve">Noble Energy Inc </t>
  </si>
  <si>
    <t xml:space="preserve">JWN </t>
  </si>
  <si>
    <t xml:space="preserve">Nordstrom </t>
  </si>
  <si>
    <t xml:space="preserve">NSC </t>
  </si>
  <si>
    <t xml:space="preserve">Norfolk Southern Corp. </t>
  </si>
  <si>
    <t xml:space="preserve">NTRS </t>
  </si>
  <si>
    <t xml:space="preserve">Northern Trust Corp. </t>
  </si>
  <si>
    <t xml:space="preserve">NOC </t>
  </si>
  <si>
    <t xml:space="preserve">Northrop Grumman Corp. </t>
  </si>
  <si>
    <t xml:space="preserve">NRG </t>
  </si>
  <si>
    <t xml:space="preserve">NRG Energy </t>
  </si>
  <si>
    <t xml:space="preserve">NUE </t>
  </si>
  <si>
    <t xml:space="preserve">Nucor Corp. </t>
  </si>
  <si>
    <t xml:space="preserve">Steel </t>
  </si>
  <si>
    <t xml:space="preserve">NVDA </t>
  </si>
  <si>
    <t xml:space="preserve">Nvidia Corporation </t>
  </si>
  <si>
    <t xml:space="preserve">ORLY </t>
  </si>
  <si>
    <t xml:space="preserve">O'Reilly Automotive </t>
  </si>
  <si>
    <t xml:space="preserve">OXY </t>
  </si>
  <si>
    <t xml:space="preserve">Occidental Petroleum </t>
  </si>
  <si>
    <t xml:space="preserve">OMC </t>
  </si>
  <si>
    <t xml:space="preserve">Omnicom Group </t>
  </si>
  <si>
    <t xml:space="preserve">OKE </t>
  </si>
  <si>
    <t xml:space="preserve">ONEOK </t>
  </si>
  <si>
    <t xml:space="preserve">ORCL </t>
  </si>
  <si>
    <t xml:space="preserve">Oracle Corp. </t>
  </si>
  <si>
    <t xml:space="preserve">PCAR </t>
  </si>
  <si>
    <t xml:space="preserve">PACCAR Inc. </t>
  </si>
  <si>
    <t xml:space="preserve">PH </t>
  </si>
  <si>
    <t xml:space="preserve">Parker-Hannifin </t>
  </si>
  <si>
    <t xml:space="preserve">PDCO </t>
  </si>
  <si>
    <t xml:space="preserve">Patterson Companies </t>
  </si>
  <si>
    <t xml:space="preserve">PAYX </t>
  </si>
  <si>
    <t xml:space="preserve">Paychex Inc. </t>
  </si>
  <si>
    <t xml:space="preserve">PYPL </t>
  </si>
  <si>
    <t xml:space="preserve">PayPal </t>
  </si>
  <si>
    <t xml:space="preserve">PNR </t>
  </si>
  <si>
    <t xml:space="preserve">Pentair Ltd. </t>
  </si>
  <si>
    <t xml:space="preserve">PBCT </t>
  </si>
  <si>
    <t xml:space="preserve">People's United Financial </t>
  </si>
  <si>
    <t xml:space="preserve">Thrifts &amp; Mortgage Finance </t>
  </si>
  <si>
    <t xml:space="preserve">PEP </t>
  </si>
  <si>
    <t xml:space="preserve">PepsiCo Inc. </t>
  </si>
  <si>
    <t xml:space="preserve">PKI </t>
  </si>
  <si>
    <t xml:space="preserve">PerkinElmer </t>
  </si>
  <si>
    <t xml:space="preserve">PRGO </t>
  </si>
  <si>
    <t xml:space="preserve">Perrigo </t>
  </si>
  <si>
    <t xml:space="preserve">PFE </t>
  </si>
  <si>
    <t xml:space="preserve">Pfizer Inc. </t>
  </si>
  <si>
    <t xml:space="preserve">PCG </t>
  </si>
  <si>
    <t xml:space="preserve">PG&amp;E Corp. </t>
  </si>
  <si>
    <t xml:space="preserve">PM </t>
  </si>
  <si>
    <t xml:space="preserve">Philip Morris International </t>
  </si>
  <si>
    <t xml:space="preserve">PSX </t>
  </si>
  <si>
    <t xml:space="preserve">Phillips 66 </t>
  </si>
  <si>
    <t xml:space="preserve">PNW </t>
  </si>
  <si>
    <t xml:space="preserve">Pinnacle West Capital </t>
  </si>
  <si>
    <t xml:space="preserve">PXD </t>
  </si>
  <si>
    <t xml:space="preserve">Pioneer Natural Resources </t>
  </si>
  <si>
    <t xml:space="preserve">PBI </t>
  </si>
  <si>
    <t xml:space="preserve">Pitney-Bowes </t>
  </si>
  <si>
    <t xml:space="preserve">Technology, Hardware, Software and Supplies </t>
  </si>
  <si>
    <t xml:space="preserve">PNC </t>
  </si>
  <si>
    <t xml:space="preserve">PNC Financial Services </t>
  </si>
  <si>
    <t xml:space="preserve">RL </t>
  </si>
  <si>
    <t xml:space="preserve">Polo Ralph Lauren Corp. </t>
  </si>
  <si>
    <t xml:space="preserve">PPG </t>
  </si>
  <si>
    <t xml:space="preserve">PPG Industries </t>
  </si>
  <si>
    <t xml:space="preserve">PPL </t>
  </si>
  <si>
    <t xml:space="preserve">PPL Corp. </t>
  </si>
  <si>
    <t xml:space="preserve">PX </t>
  </si>
  <si>
    <t xml:space="preserve">Praxair Inc. </t>
  </si>
  <si>
    <t xml:space="preserve">PCLN </t>
  </si>
  <si>
    <t xml:space="preserve">Priceline.com Inc </t>
  </si>
  <si>
    <t xml:space="preserve">PFG </t>
  </si>
  <si>
    <t xml:space="preserve">Principal Financial Group </t>
  </si>
  <si>
    <t xml:space="preserve">PG </t>
  </si>
  <si>
    <t xml:space="preserve">Procter &amp; Gamble </t>
  </si>
  <si>
    <t xml:space="preserve">PGR </t>
  </si>
  <si>
    <t xml:space="preserve">Progressive Corp. </t>
  </si>
  <si>
    <t xml:space="preserve">PLD </t>
  </si>
  <si>
    <t xml:space="preserve">Prologis </t>
  </si>
  <si>
    <t xml:space="preserve">PRU </t>
  </si>
  <si>
    <t xml:space="preserve">Prudential Financial </t>
  </si>
  <si>
    <t xml:space="preserve">PEG </t>
  </si>
  <si>
    <t xml:space="preserve">Public Serv. Enterprise Inc. </t>
  </si>
  <si>
    <t xml:space="preserve">PSA </t>
  </si>
  <si>
    <t xml:space="preserve">Public Storage </t>
  </si>
  <si>
    <t xml:space="preserve">PHM </t>
  </si>
  <si>
    <t xml:space="preserve">Pulte Homes Inc. </t>
  </si>
  <si>
    <t xml:space="preserve">PVH </t>
  </si>
  <si>
    <t xml:space="preserve">PVH Corp. </t>
  </si>
  <si>
    <t xml:space="preserve">QRVO </t>
  </si>
  <si>
    <t xml:space="preserve">Qorvo </t>
  </si>
  <si>
    <t xml:space="preserve">PWR </t>
  </si>
  <si>
    <t xml:space="preserve">Quanta Services Inc. </t>
  </si>
  <si>
    <t xml:space="preserve">QCOM </t>
  </si>
  <si>
    <t xml:space="preserve">QUALCOMM Inc. </t>
  </si>
  <si>
    <t xml:space="preserve">DGX </t>
  </si>
  <si>
    <t xml:space="preserve">Quest Diagnostics </t>
  </si>
  <si>
    <t xml:space="preserve">RRC </t>
  </si>
  <si>
    <t xml:space="preserve">Range Resources Corp. </t>
  </si>
  <si>
    <t xml:space="preserve">RTN </t>
  </si>
  <si>
    <t xml:space="preserve">Raytheon Co. </t>
  </si>
  <si>
    <t xml:space="preserve">O </t>
  </si>
  <si>
    <t xml:space="preserve">Realty Income Corporation </t>
  </si>
  <si>
    <t xml:space="preserve">RHT </t>
  </si>
  <si>
    <t xml:space="preserve">Red Hat Inc. </t>
  </si>
  <si>
    <t xml:space="preserve">REGN </t>
  </si>
  <si>
    <t xml:space="preserve">Regeneron </t>
  </si>
  <si>
    <t xml:space="preserve">RF </t>
  </si>
  <si>
    <t xml:space="preserve">Regions Financial Corp. </t>
  </si>
  <si>
    <t xml:space="preserve">RSG </t>
  </si>
  <si>
    <t xml:space="preserve">Republic Services Inc </t>
  </si>
  <si>
    <t xml:space="preserve">RAI </t>
  </si>
  <si>
    <t xml:space="preserve">Reynolds American Inc. </t>
  </si>
  <si>
    <t xml:space="preserve">RHI </t>
  </si>
  <si>
    <t xml:space="preserve">Robert Half International </t>
  </si>
  <si>
    <t xml:space="preserve">Human Resource &amp; Employment Services </t>
  </si>
  <si>
    <t xml:space="preserve">ROK </t>
  </si>
  <si>
    <t xml:space="preserve">Rockwell Automation Inc. </t>
  </si>
  <si>
    <t xml:space="preserve">COL </t>
  </si>
  <si>
    <t xml:space="preserve">Rockwell Collins </t>
  </si>
  <si>
    <t xml:space="preserve">ROP </t>
  </si>
  <si>
    <t xml:space="preserve">Roper Industries </t>
  </si>
  <si>
    <t xml:space="preserve">ROST </t>
  </si>
  <si>
    <t xml:space="preserve">Ross Stores </t>
  </si>
  <si>
    <t xml:space="preserve">RCL </t>
  </si>
  <si>
    <t xml:space="preserve">Royal Caribbean Cruises Ltd </t>
  </si>
  <si>
    <t xml:space="preserve">R </t>
  </si>
  <si>
    <t xml:space="preserve">Ryder System </t>
  </si>
  <si>
    <t xml:space="preserve">CRM </t>
  </si>
  <si>
    <t xml:space="preserve">Salesforce.com </t>
  </si>
  <si>
    <t xml:space="preserve">SCG </t>
  </si>
  <si>
    <t xml:space="preserve">SCANA Corp </t>
  </si>
  <si>
    <t xml:space="preserve">SLB </t>
  </si>
  <si>
    <t xml:space="preserve">Schlumberger Ltd. </t>
  </si>
  <si>
    <t xml:space="preserve">SNI </t>
  </si>
  <si>
    <t xml:space="preserve">Scripps Networks Interactive Inc. </t>
  </si>
  <si>
    <t xml:space="preserve">STX </t>
  </si>
  <si>
    <t xml:space="preserve">Seagate Technology </t>
  </si>
  <si>
    <t xml:space="preserve">Computer Storage &amp; Peripherals </t>
  </si>
  <si>
    <t xml:space="preserve">SEE </t>
  </si>
  <si>
    <t xml:space="preserve">Sealed Air </t>
  </si>
  <si>
    <t xml:space="preserve">SRE </t>
  </si>
  <si>
    <t xml:space="preserve">Sempra Energy </t>
  </si>
  <si>
    <t xml:space="preserve">SHW </t>
  </si>
  <si>
    <t xml:space="preserve">Sherwin-Williams </t>
  </si>
  <si>
    <t xml:space="preserve">SIG </t>
  </si>
  <si>
    <t xml:space="preserve">Signet Jewelers </t>
  </si>
  <si>
    <t xml:space="preserve">SPG </t>
  </si>
  <si>
    <t xml:space="preserve">Simon Property Group Inc </t>
  </si>
  <si>
    <t xml:space="preserve">SWKS </t>
  </si>
  <si>
    <t xml:space="preserve">Skyworks Solutions </t>
  </si>
  <si>
    <t xml:space="preserve">SLG </t>
  </si>
  <si>
    <t xml:space="preserve">SL Green Realty </t>
  </si>
  <si>
    <t xml:space="preserve">Office REITs </t>
  </si>
  <si>
    <t xml:space="preserve">SNA </t>
  </si>
  <si>
    <t xml:space="preserve">Snap-On Inc. </t>
  </si>
  <si>
    <t xml:space="preserve">Household Appliances </t>
  </si>
  <si>
    <t xml:space="preserve">SO </t>
  </si>
  <si>
    <t xml:space="preserve">Southern Co. </t>
  </si>
  <si>
    <t xml:space="preserve">LUV </t>
  </si>
  <si>
    <t xml:space="preserve">Southwest Airlines </t>
  </si>
  <si>
    <t xml:space="preserve">SWN </t>
  </si>
  <si>
    <t xml:space="preserve">Southwestern Energy </t>
  </si>
  <si>
    <t xml:space="preserve">SE </t>
  </si>
  <si>
    <t xml:space="preserve">Spectra Energy Corp. </t>
  </si>
  <si>
    <t xml:space="preserve">SPGI </t>
  </si>
  <si>
    <t xml:space="preserve">S&amp;P Global, Inc. </t>
  </si>
  <si>
    <t xml:space="preserve">STJ </t>
  </si>
  <si>
    <t xml:space="preserve">St Jude Medical </t>
  </si>
  <si>
    <t xml:space="preserve">SWK </t>
  </si>
  <si>
    <t xml:space="preserve">Stanley Black &amp; Decker </t>
  </si>
  <si>
    <t xml:space="preserve">SPLS </t>
  </si>
  <si>
    <t xml:space="preserve">Staples Inc. </t>
  </si>
  <si>
    <t xml:space="preserve">SBUX </t>
  </si>
  <si>
    <t xml:space="preserve">Starbucks Corp. </t>
  </si>
  <si>
    <t xml:space="preserve">STT </t>
  </si>
  <si>
    <t xml:space="preserve">State Street Corp. </t>
  </si>
  <si>
    <t xml:space="preserve">SRCL </t>
  </si>
  <si>
    <t xml:space="preserve">Stericycle Inc </t>
  </si>
  <si>
    <t xml:space="preserve">SYK </t>
  </si>
  <si>
    <t xml:space="preserve">Stryker Corp. </t>
  </si>
  <si>
    <t xml:space="preserve">STI </t>
  </si>
  <si>
    <t xml:space="preserve">SunTrust Banks </t>
  </si>
  <si>
    <t xml:space="preserve">SYMC </t>
  </si>
  <si>
    <t xml:space="preserve">Symantec Corp. </t>
  </si>
  <si>
    <t xml:space="preserve">SYF </t>
  </si>
  <si>
    <t xml:space="preserve">Synchrony Financial </t>
  </si>
  <si>
    <t xml:space="preserve">SYY </t>
  </si>
  <si>
    <t xml:space="preserve">Sysco Corp. </t>
  </si>
  <si>
    <t xml:space="preserve">Food Distributors </t>
  </si>
  <si>
    <t xml:space="preserve">TROW </t>
  </si>
  <si>
    <t xml:space="preserve">T. Rowe Price Group </t>
  </si>
  <si>
    <t xml:space="preserve">TGT </t>
  </si>
  <si>
    <t xml:space="preserve">Target Corp. </t>
  </si>
  <si>
    <t xml:space="preserve">TEL </t>
  </si>
  <si>
    <t xml:space="preserve">TE Connectivity Ltd. </t>
  </si>
  <si>
    <t xml:space="preserve">Electronic Equipment &amp; Instruments </t>
  </si>
  <si>
    <t xml:space="preserve">TGNA </t>
  </si>
  <si>
    <t xml:space="preserve">Tegna, Inc. </t>
  </si>
  <si>
    <t xml:space="preserve">TDC </t>
  </si>
  <si>
    <t xml:space="preserve">Teradata Corp. </t>
  </si>
  <si>
    <t xml:space="preserve">TSO </t>
  </si>
  <si>
    <t xml:space="preserve">Tesoro Petroleum Co. </t>
  </si>
  <si>
    <t xml:space="preserve">TXN </t>
  </si>
  <si>
    <t xml:space="preserve">Texas Instruments </t>
  </si>
  <si>
    <t xml:space="preserve">TXT </t>
  </si>
  <si>
    <t xml:space="preserve">Textron Inc. </t>
  </si>
  <si>
    <t xml:space="preserve">COO </t>
  </si>
  <si>
    <t xml:space="preserve">The Cooper Companies </t>
  </si>
  <si>
    <t xml:space="preserve">HSY </t>
  </si>
  <si>
    <t xml:space="preserve">The Hershey Company </t>
  </si>
  <si>
    <t xml:space="preserve">TRV </t>
  </si>
  <si>
    <t xml:space="preserve">The Travelers Companies Inc. </t>
  </si>
  <si>
    <t xml:space="preserve">TMO </t>
  </si>
  <si>
    <t xml:space="preserve">Thermo Fisher Scientific </t>
  </si>
  <si>
    <t xml:space="preserve">TIF </t>
  </si>
  <si>
    <t xml:space="preserve">Tiffany &amp; Co. </t>
  </si>
  <si>
    <t xml:space="preserve">TWX </t>
  </si>
  <si>
    <t xml:space="preserve">Time Warner Inc. </t>
  </si>
  <si>
    <t xml:space="preserve">TJX </t>
  </si>
  <si>
    <t xml:space="preserve">TJX Companies Inc. </t>
  </si>
  <si>
    <t xml:space="preserve">TMK </t>
  </si>
  <si>
    <t xml:space="preserve">Torchmark Corp. </t>
  </si>
  <si>
    <t xml:space="preserve">TSS </t>
  </si>
  <si>
    <t xml:space="preserve">Total System Services </t>
  </si>
  <si>
    <t xml:space="preserve">TSCO </t>
  </si>
  <si>
    <t xml:space="preserve">Tractor Supply Company </t>
  </si>
  <si>
    <t xml:space="preserve">Specialty Retail </t>
  </si>
  <si>
    <t xml:space="preserve">TDG </t>
  </si>
  <si>
    <t xml:space="preserve">TransDigm Group </t>
  </si>
  <si>
    <t xml:space="preserve">RIG </t>
  </si>
  <si>
    <t xml:space="preserve">Transocean </t>
  </si>
  <si>
    <t xml:space="preserve">TRIP </t>
  </si>
  <si>
    <t xml:space="preserve">TripAdvisor </t>
  </si>
  <si>
    <t xml:space="preserve">FOXA </t>
  </si>
  <si>
    <t xml:space="preserve">Twenty-First Century Fox Class A </t>
  </si>
  <si>
    <t xml:space="preserve">FOX </t>
  </si>
  <si>
    <t xml:space="preserve">Twenty-First Century Fox Class B </t>
  </si>
  <si>
    <t xml:space="preserve">TSN </t>
  </si>
  <si>
    <t xml:space="preserve">Tyson Foods </t>
  </si>
  <si>
    <t xml:space="preserve">UDR </t>
  </si>
  <si>
    <t xml:space="preserve">UDR Inc </t>
  </si>
  <si>
    <t xml:space="preserve">ULTA </t>
  </si>
  <si>
    <t xml:space="preserve">Ulta Salon Cosmetics &amp; Fragrance Inc </t>
  </si>
  <si>
    <t xml:space="preserve">USB </t>
  </si>
  <si>
    <t xml:space="preserve">U.S. Bancorp </t>
  </si>
  <si>
    <t xml:space="preserve">UA </t>
  </si>
  <si>
    <t xml:space="preserve">Under Armour </t>
  </si>
  <si>
    <t xml:space="preserve">UAA </t>
  </si>
  <si>
    <t xml:space="preserve">UNP </t>
  </si>
  <si>
    <t xml:space="preserve">Union Pacific </t>
  </si>
  <si>
    <t xml:space="preserve">UAL </t>
  </si>
  <si>
    <t xml:space="preserve">United Continental Holdings </t>
  </si>
  <si>
    <t xml:space="preserve">UNH </t>
  </si>
  <si>
    <t xml:space="preserve">United Health Group Inc. </t>
  </si>
  <si>
    <t xml:space="preserve">UPS </t>
  </si>
  <si>
    <t xml:space="preserve">United Parcel Service </t>
  </si>
  <si>
    <t xml:space="preserve">URI </t>
  </si>
  <si>
    <t xml:space="preserve">United Rentals, Inc. </t>
  </si>
  <si>
    <t xml:space="preserve">Trading Companies &amp; Distributors </t>
  </si>
  <si>
    <t xml:space="preserve">UTX </t>
  </si>
  <si>
    <t xml:space="preserve">United Technologies </t>
  </si>
  <si>
    <t xml:space="preserve">UHS </t>
  </si>
  <si>
    <t xml:space="preserve">Universal Health Services, Inc. </t>
  </si>
  <si>
    <t xml:space="preserve">UNM </t>
  </si>
  <si>
    <t xml:space="preserve">Unum Group </t>
  </si>
  <si>
    <t xml:space="preserve">URBN </t>
  </si>
  <si>
    <t xml:space="preserve">Urban Outfitters </t>
  </si>
  <si>
    <t xml:space="preserve">VFC </t>
  </si>
  <si>
    <t xml:space="preserve">V.F. Corp. </t>
  </si>
  <si>
    <t xml:space="preserve">VLO </t>
  </si>
  <si>
    <t xml:space="preserve">Valero Energy </t>
  </si>
  <si>
    <t xml:space="preserve">VAR </t>
  </si>
  <si>
    <t xml:space="preserve">Varian Medical Systems </t>
  </si>
  <si>
    <t xml:space="preserve">VTR </t>
  </si>
  <si>
    <t xml:space="preserve">Ventas Inc </t>
  </si>
  <si>
    <t xml:space="preserve">VRSN </t>
  </si>
  <si>
    <t xml:space="preserve">Verisign Inc. </t>
  </si>
  <si>
    <t xml:space="preserve">VRSK </t>
  </si>
  <si>
    <t xml:space="preserve">Verisk Analytics </t>
  </si>
  <si>
    <t xml:space="preserve">VZ </t>
  </si>
  <si>
    <t xml:space="preserve">Verizon Communications </t>
  </si>
  <si>
    <t xml:space="preserve">VRTX </t>
  </si>
  <si>
    <t xml:space="preserve">Vertex Pharmaceuticals Inc </t>
  </si>
  <si>
    <t xml:space="preserve">VIAB </t>
  </si>
  <si>
    <t xml:space="preserve">Viacom Inc. </t>
  </si>
  <si>
    <t xml:space="preserve">V </t>
  </si>
  <si>
    <t xml:space="preserve">Visa Inc. </t>
  </si>
  <si>
    <t xml:space="preserve">VNO </t>
  </si>
  <si>
    <t xml:space="preserve">Vornado Realty Trust </t>
  </si>
  <si>
    <t xml:space="preserve">VMC </t>
  </si>
  <si>
    <t xml:space="preserve">Vulcan Materials </t>
  </si>
  <si>
    <t xml:space="preserve">WMT </t>
  </si>
  <si>
    <t xml:space="preserve">Wal-Mart Stores </t>
  </si>
  <si>
    <t xml:space="preserve">WBA </t>
  </si>
  <si>
    <t xml:space="preserve">Walgreens Boots Alliance </t>
  </si>
  <si>
    <t xml:space="preserve">DIS </t>
  </si>
  <si>
    <t xml:space="preserve">The Walt Disney Company </t>
  </si>
  <si>
    <t xml:space="preserve">WM </t>
  </si>
  <si>
    <t xml:space="preserve">Waste Management Inc. </t>
  </si>
  <si>
    <t xml:space="preserve">Environmental Services </t>
  </si>
  <si>
    <t xml:space="preserve">WAT </t>
  </si>
  <si>
    <t xml:space="preserve">Waters Corporation </t>
  </si>
  <si>
    <t xml:space="preserve">WFC </t>
  </si>
  <si>
    <t xml:space="preserve">Wells Fargo </t>
  </si>
  <si>
    <t xml:space="preserve">HCN </t>
  </si>
  <si>
    <t xml:space="preserve">Welltower Inc. </t>
  </si>
  <si>
    <t xml:space="preserve">WDC </t>
  </si>
  <si>
    <t xml:space="preserve">Western Digital </t>
  </si>
  <si>
    <t xml:space="preserve">WU </t>
  </si>
  <si>
    <t xml:space="preserve">Western Union Co </t>
  </si>
  <si>
    <t xml:space="preserve">WRK </t>
  </si>
  <si>
    <t xml:space="preserve">Westrock Co </t>
  </si>
  <si>
    <t xml:space="preserve">WY </t>
  </si>
  <si>
    <t xml:space="preserve">Weyerhaeuser Corp. </t>
  </si>
  <si>
    <t xml:space="preserve">WHR </t>
  </si>
  <si>
    <t xml:space="preserve">Whirlpool Corp. </t>
  </si>
  <si>
    <t xml:space="preserve">WFM </t>
  </si>
  <si>
    <t xml:space="preserve">Whole Foods Market </t>
  </si>
  <si>
    <t xml:space="preserve">WMB </t>
  </si>
  <si>
    <t xml:space="preserve">Williams Cos. </t>
  </si>
  <si>
    <t xml:space="preserve">WLTW </t>
  </si>
  <si>
    <t xml:space="preserve">Willis Towers Watson </t>
  </si>
  <si>
    <t xml:space="preserve">WEC </t>
  </si>
  <si>
    <t xml:space="preserve">Wisconsin Energy Corporation </t>
  </si>
  <si>
    <t xml:space="preserve">WYN </t>
  </si>
  <si>
    <t xml:space="preserve">Wyndham Worldwide </t>
  </si>
  <si>
    <t xml:space="preserve">WYNN </t>
  </si>
  <si>
    <t xml:space="preserve">Wynn Resorts Ltd </t>
  </si>
  <si>
    <t xml:space="preserve">Casinos &amp; Gaming </t>
  </si>
  <si>
    <t xml:space="preserve">XEL </t>
  </si>
  <si>
    <t xml:space="preserve">Xcel Energy Inc </t>
  </si>
  <si>
    <t xml:space="preserve">XRX </t>
  </si>
  <si>
    <t xml:space="preserve">Xerox Corp. </t>
  </si>
  <si>
    <t xml:space="preserve">XLNX </t>
  </si>
  <si>
    <t xml:space="preserve">Xilinx Inc </t>
  </si>
  <si>
    <t xml:space="preserve">XL </t>
  </si>
  <si>
    <t xml:space="preserve">XL Capital </t>
  </si>
  <si>
    <t xml:space="preserve">XYL </t>
  </si>
  <si>
    <t xml:space="preserve">Xylem Inc. </t>
  </si>
  <si>
    <t xml:space="preserve">YHOO </t>
  </si>
  <si>
    <t xml:space="preserve">Yahoo Inc. </t>
  </si>
  <si>
    <t xml:space="preserve">YUM </t>
  </si>
  <si>
    <t xml:space="preserve">Yum! Brands Inc </t>
  </si>
  <si>
    <t xml:space="preserve">ZBH </t>
  </si>
  <si>
    <t xml:space="preserve">Zimmer Biomet Holdings </t>
  </si>
  <si>
    <t xml:space="preserve">ZION </t>
  </si>
  <si>
    <t xml:space="preserve">Zions Bancorp </t>
  </si>
  <si>
    <t xml:space="preserve">ZTS </t>
  </si>
  <si>
    <t xml:space="preserve">Zoetis </t>
  </si>
  <si>
    <t>GILD</t>
  </si>
  <si>
    <t>JHG</t>
  </si>
  <si>
    <t>Henderson Group Plc</t>
  </si>
  <si>
    <t>Diversified Financials</t>
  </si>
  <si>
    <t>SPKE</t>
  </si>
  <si>
    <t>VBMFX</t>
  </si>
  <si>
    <t>Vanguard Total Bond Market Index Fund Investor Shares</t>
  </si>
  <si>
    <t>Intermediate Term Bond</t>
  </si>
  <si>
    <t>etf_symbol</t>
  </si>
  <si>
    <t>holding_symbol</t>
  </si>
  <si>
    <t>holding_symbol_sc</t>
  </si>
  <si>
    <t>pcnt_of_assets</t>
  </si>
  <si>
    <t>modified</t>
  </si>
  <si>
    <t>N/A</t>
  </si>
  <si>
    <t>U.S. Government</t>
  </si>
  <si>
    <t>&lt; Baa</t>
  </si>
  <si>
    <t>Baa</t>
  </si>
  <si>
    <t>A</t>
  </si>
  <si>
    <t>Aa</t>
  </si>
  <si>
    <t>Aaa</t>
  </si>
  <si>
    <t>JETS</t>
  </si>
  <si>
    <t>US Global Jets ETF</t>
  </si>
  <si>
    <t>Services</t>
  </si>
  <si>
    <t>Major Airlines</t>
  </si>
  <si>
    <t>NOVUS</t>
  </si>
  <si>
    <t>Novus Acquisition &amp; Development Corp.</t>
  </si>
  <si>
    <t>Financial Services</t>
  </si>
  <si>
    <t>Insurance - Diversified</t>
  </si>
  <si>
    <t>Abattis Bioceuticals Corp</t>
  </si>
  <si>
    <t>ATTBF</t>
  </si>
  <si>
    <t>Biotechnology</t>
  </si>
  <si>
    <t>Health Care / Life Sciences</t>
  </si>
  <si>
    <t>YAO</t>
  </si>
  <si>
    <t>Guggenheim China All-Cap ETF</t>
  </si>
  <si>
    <t>China Region</t>
  </si>
  <si>
    <t>VTSMX</t>
  </si>
  <si>
    <t>Vanguard Total Stock Market Index</t>
  </si>
  <si>
    <t>Large Blend</t>
  </si>
  <si>
    <t>SVXY</t>
  </si>
  <si>
    <t>ProShares Short VIX Short Term</t>
  </si>
  <si>
    <t>GBTC</t>
  </si>
  <si>
    <t>Bitcoin Investment Trust</t>
  </si>
  <si>
    <t>Currency</t>
  </si>
  <si>
    <t>DFLVX</t>
  </si>
  <si>
    <t>DFA US Large Cap Value I</t>
  </si>
  <si>
    <t>VelocityShares Daily Inverse VIX ST ETN</t>
  </si>
  <si>
    <t>XIV</t>
  </si>
  <si>
    <t>LXRX</t>
  </si>
  <si>
    <t>TWO</t>
  </si>
  <si>
    <t>HBI</t>
  </si>
  <si>
    <t>ETE</t>
  </si>
  <si>
    <t>IO</t>
  </si>
  <si>
    <t>KR</t>
  </si>
  <si>
    <t>CNDF</t>
  </si>
  <si>
    <t>iShares Edge MSCI Multifactor Consumer Discretionary</t>
  </si>
  <si>
    <t>ADES</t>
  </si>
  <si>
    <t>SVU</t>
  </si>
  <si>
    <t>TNH</t>
  </si>
  <si>
    <t>Terra Nitrogen Company, L.P.</t>
  </si>
  <si>
    <t>VGK</t>
  </si>
  <si>
    <t>Vanguard FTSE Europe ETF</t>
  </si>
  <si>
    <t>Europe Stock</t>
  </si>
  <si>
    <t>JFNNX</t>
  </si>
  <si>
    <t>Janus Henderson Global Life Sciences N</t>
  </si>
  <si>
    <t>HLF</t>
  </si>
  <si>
    <t>BNO</t>
  </si>
  <si>
    <t>United States Brent Oil Fund</t>
  </si>
  <si>
    <t>Commodities Energy</t>
  </si>
  <si>
    <t>AVLR</t>
  </si>
  <si>
    <t>NEW</t>
  </si>
  <si>
    <t>VRCA</t>
  </si>
  <si>
    <t>CHRA</t>
  </si>
  <si>
    <t>USX</t>
  </si>
  <si>
    <t>MGTX</t>
  </si>
  <si>
    <t>AMBO</t>
  </si>
  <si>
    <t>ITRM</t>
  </si>
  <si>
    <t>CLPS</t>
  </si>
  <si>
    <t>GSKY</t>
  </si>
  <si>
    <t>KNSA</t>
  </si>
  <si>
    <t>SRRK</t>
  </si>
  <si>
    <t>EVOP</t>
  </si>
  <si>
    <t>PS</t>
  </si>
  <si>
    <t>HUYA</t>
  </si>
  <si>
    <t>EQH</t>
  </si>
  <si>
    <t>EVLO</t>
  </si>
  <si>
    <t>OBNK</t>
  </si>
  <si>
    <t>ASLN</t>
  </si>
  <si>
    <t>BCML</t>
  </si>
  <si>
    <t>CBLK</t>
  </si>
  <si>
    <t>ROAD</t>
  </si>
  <si>
    <t>STXB</t>
  </si>
  <si>
    <t>INSP</t>
  </si>
  <si>
    <t>UBX</t>
  </si>
  <si>
    <t>PRT</t>
  </si>
  <si>
    <t>DOCU</t>
  </si>
  <si>
    <t>GSHD</t>
  </si>
  <si>
    <t>SMAR</t>
  </si>
  <si>
    <t>CDAY</t>
  </si>
  <si>
    <t>LASR</t>
  </si>
  <si>
    <t>LEVL</t>
  </si>
  <si>
    <t>PVTL</t>
  </si>
  <si>
    <t>SURF</t>
  </si>
  <si>
    <t>ZUO</t>
  </si>
  <si>
    <t>GNPX</t>
  </si>
  <si>
    <t>IQ</t>
  </si>
  <si>
    <t>UMRX</t>
  </si>
  <si>
    <t>BILI</t>
  </si>
  <si>
    <t>FIXX</t>
  </si>
  <si>
    <t>ONE</t>
  </si>
  <si>
    <t>OPBK</t>
  </si>
  <si>
    <t>GHG</t>
  </si>
  <si>
    <t>DBX</t>
  </si>
  <si>
    <t>STG</t>
  </si>
  <si>
    <t>DNJR</t>
  </si>
  <si>
    <t>AIHS</t>
  </si>
  <si>
    <t>ZS</t>
  </si>
  <si>
    <t>RCUS</t>
  </si>
  <si>
    <t>BWB</t>
  </si>
  <si>
    <t>BTAI</t>
  </si>
  <si>
    <t>FAMI</t>
  </si>
  <si>
    <t>MOTS</t>
  </si>
  <si>
    <t>CDLX</t>
  </si>
  <si>
    <t>QES</t>
  </si>
  <si>
    <t>WHD</t>
  </si>
  <si>
    <t>EOLS</t>
  </si>
  <si>
    <t>HMI</t>
  </si>
  <si>
    <t>VCTR</t>
  </si>
  <si>
    <t>CEPU</t>
  </si>
  <si>
    <t>FTSI</t>
  </si>
  <si>
    <t>CAAP</t>
  </si>
  <si>
    <t>HUD</t>
  </si>
  <si>
    <t>OSS</t>
  </si>
  <si>
    <t>SLGL</t>
  </si>
  <si>
    <t>VICI</t>
  </si>
  <si>
    <t>ARMO</t>
  </si>
  <si>
    <t>AGS</t>
  </si>
  <si>
    <t>TORC</t>
  </si>
  <si>
    <t>SLDB</t>
  </si>
  <si>
    <t>EYEN</t>
  </si>
  <si>
    <t>GTES</t>
  </si>
  <si>
    <t>MNLO</t>
  </si>
  <si>
    <t>ADT</t>
  </si>
  <si>
    <t>COLD</t>
  </si>
  <si>
    <t>NINE</t>
  </si>
  <si>
    <t>ILPT</t>
  </si>
  <si>
    <t>LBRT</t>
  </si>
  <si>
    <t>ICLK</t>
  </si>
  <si>
    <t>LX</t>
  </si>
  <si>
    <t>CASA</t>
  </si>
  <si>
    <t>NMRK</t>
  </si>
  <si>
    <t>DNLI</t>
  </si>
  <si>
    <t>LBC</t>
  </si>
  <si>
    <t>CURO</t>
  </si>
  <si>
    <t>ODT</t>
  </si>
  <si>
    <t>QTRX</t>
  </si>
  <si>
    <t>RETO</t>
  </si>
  <si>
    <t>BXG</t>
  </si>
  <si>
    <t>SAIL</t>
  </si>
  <si>
    <t>SCPH</t>
  </si>
  <si>
    <t>SBT</t>
  </si>
  <si>
    <t>SFIX</t>
  </si>
  <si>
    <t>ASNS</t>
  </si>
  <si>
    <t>JT</t>
  </si>
  <si>
    <t>SEND</t>
  </si>
  <si>
    <t>BAND</t>
  </si>
  <si>
    <t>PPDF</t>
  </si>
  <si>
    <t>APLS</t>
  </si>
  <si>
    <t>SOGO</t>
  </si>
  <si>
    <t>Avalara</t>
  </si>
  <si>
    <t>Puxin Ltd.</t>
  </si>
  <si>
    <t>Verrica Pharmaceuticals</t>
  </si>
  <si>
    <t>Charah Solutions</t>
  </si>
  <si>
    <t>U.S. Xpress Enterprises</t>
  </si>
  <si>
    <t>MeiraGTx Holdings plc</t>
  </si>
  <si>
    <t>Ambow Education Holding</t>
  </si>
  <si>
    <t>Iterum Therapeutics plc</t>
  </si>
  <si>
    <t>CLPS Incorporation</t>
  </si>
  <si>
    <t>GreenSky</t>
  </si>
  <si>
    <t>Kiniksa Pharmaceuticals, Ltd.</t>
  </si>
  <si>
    <t>Scholar Rock Holding</t>
  </si>
  <si>
    <t>EVO Payments</t>
  </si>
  <si>
    <t>Pluralsight</t>
  </si>
  <si>
    <t>HUYA Inc.</t>
  </si>
  <si>
    <t>AXA Equitable Holdings</t>
  </si>
  <si>
    <t>Evelo Biosciences</t>
  </si>
  <si>
    <t>Origin Bancorp</t>
  </si>
  <si>
    <t>ASLAN Pharmaceuticals Ltd.</t>
  </si>
  <si>
    <t>BayCom</t>
  </si>
  <si>
    <t>Carbon Black</t>
  </si>
  <si>
    <t>Construction Partners</t>
  </si>
  <si>
    <t>Spirit of Texas Bancshares</t>
  </si>
  <si>
    <t>Inspire Medical Systems</t>
  </si>
  <si>
    <t>Unity Biotechnology</t>
  </si>
  <si>
    <t>PermRock Royalty Trust</t>
  </si>
  <si>
    <t>DocuSign</t>
  </si>
  <si>
    <t>Goosehead Insurance</t>
  </si>
  <si>
    <t>Smartsheet</t>
  </si>
  <si>
    <t>Ceridian HCM Holding</t>
  </si>
  <si>
    <t>nLIGHT</t>
  </si>
  <si>
    <t>Level One Bancorp</t>
  </si>
  <si>
    <t>Pivotal Software</t>
  </si>
  <si>
    <t>Surface Oncology</t>
  </si>
  <si>
    <t>Zuora</t>
  </si>
  <si>
    <t>Genprex</t>
  </si>
  <si>
    <t>iQIYI</t>
  </si>
  <si>
    <t>Unum Therapeutics</t>
  </si>
  <si>
    <t>Bilibili</t>
  </si>
  <si>
    <t>Homology Medicines</t>
  </si>
  <si>
    <t>OneSmart International Education Group Ltd.</t>
  </si>
  <si>
    <t>OP Bancorp</t>
  </si>
  <si>
    <t>GreenTree Hospitality Group</t>
  </si>
  <si>
    <t>Dropbox</t>
  </si>
  <si>
    <t>Sunlands Online Education Group</t>
  </si>
  <si>
    <t>Golden Bull Ltd.</t>
  </si>
  <si>
    <t>Senmiao Technology</t>
  </si>
  <si>
    <t>Zscaler</t>
  </si>
  <si>
    <t>Arcus Biosciences</t>
  </si>
  <si>
    <t>Bridgewater Bancshares</t>
  </si>
  <si>
    <t>BioXcel Therapeutics</t>
  </si>
  <si>
    <t>Farmmi</t>
  </si>
  <si>
    <t>Motus GI Holdings</t>
  </si>
  <si>
    <t>Cardlytics</t>
  </si>
  <si>
    <t>Quintana Energy Services</t>
  </si>
  <si>
    <t>Cactus</t>
  </si>
  <si>
    <t>Evolus</t>
  </si>
  <si>
    <t>Huami Corporation</t>
  </si>
  <si>
    <t>Victory Capital Holdings</t>
  </si>
  <si>
    <t>Central Puerto S.A.</t>
  </si>
  <si>
    <t>FTS International</t>
  </si>
  <si>
    <t>Corporación América Airports S.A.</t>
  </si>
  <si>
    <t>Hudson Ltd.</t>
  </si>
  <si>
    <t>One Stop Systems</t>
  </si>
  <si>
    <t>Sol-Gel Technologies</t>
  </si>
  <si>
    <t>VICI Properties</t>
  </si>
  <si>
    <t>ARMO BioSciences</t>
  </si>
  <si>
    <t>PlayAGS</t>
  </si>
  <si>
    <t>resTORbio</t>
  </si>
  <si>
    <t>Solid Biosciences</t>
  </si>
  <si>
    <t>Eyenovia</t>
  </si>
  <si>
    <t>Gates Industrial Corporation plc</t>
  </si>
  <si>
    <t>Menlo Therapeutics</t>
  </si>
  <si>
    <t>Americold Realty Trust</t>
  </si>
  <si>
    <t>Nine Energy Service</t>
  </si>
  <si>
    <t>Industrial Logistics Properties Trust</t>
  </si>
  <si>
    <t>Liberty Oilfield Services</t>
  </si>
  <si>
    <t>iClick Interactive Asia Group Limited</t>
  </si>
  <si>
    <t>LexinFintech Holdings</t>
  </si>
  <si>
    <t>Casa Systems</t>
  </si>
  <si>
    <t>Newmark Group</t>
  </si>
  <si>
    <t>Denali Therapeutics</t>
  </si>
  <si>
    <t>Luther Burbank</t>
  </si>
  <si>
    <t>CURO Group Holdings</t>
  </si>
  <si>
    <t>Odonate Therapeutics</t>
  </si>
  <si>
    <t>Quanterix</t>
  </si>
  <si>
    <t>ReTo Eco-Solutions</t>
  </si>
  <si>
    <t>Bluegreen Vacations</t>
  </si>
  <si>
    <t>SailPoint Technologies Holdings</t>
  </si>
  <si>
    <t>scPharmaceuticals</t>
  </si>
  <si>
    <t>Sterling Bancorp</t>
  </si>
  <si>
    <t>Stitch Fix</t>
  </si>
  <si>
    <t>Arsanis</t>
  </si>
  <si>
    <t>Jianpu Technology</t>
  </si>
  <si>
    <t>SendGrid</t>
  </si>
  <si>
    <t>Bandwidth</t>
  </si>
  <si>
    <t>PPDAI Group</t>
  </si>
  <si>
    <t>Apellis Pharmaceuticals</t>
  </si>
  <si>
    <t>Sogou</t>
  </si>
  <si>
    <t>Consumer Services</t>
  </si>
  <si>
    <t>Health Care</t>
  </si>
  <si>
    <t>Financials</t>
  </si>
  <si>
    <t>Oil &amp; Gas</t>
  </si>
  <si>
    <t>Consumer Goods</t>
  </si>
  <si>
    <t>Utilities</t>
  </si>
  <si>
    <t>Telecommunications</t>
  </si>
  <si>
    <t>Basic Materials</t>
  </si>
  <si>
    <t>Missing</t>
  </si>
  <si>
    <t>MedMen Enterprises Inc</t>
  </si>
  <si>
    <t>Drug Manufacturers - Specialty &amp; Generic</t>
  </si>
  <si>
    <t>MMEN.CN</t>
  </si>
  <si>
    <t>XLF</t>
  </si>
  <si>
    <t>Financial Select Sector SPDR Fund</t>
  </si>
  <si>
    <t>State Street Global Advisors</t>
  </si>
  <si>
    <t>$29.87B</t>
  </si>
  <si>
    <t>Equity: U.S. Financials</t>
  </si>
  <si>
    <t>Vanguard Real Estate ETF</t>
  </si>
  <si>
    <t>Vanguard</t>
  </si>
  <si>
    <t>$29.69B</t>
  </si>
  <si>
    <t>Equity: U.S. Real Estate</t>
  </si>
  <si>
    <t>VGT</t>
  </si>
  <si>
    <t>Vanguard Information Technology ETF</t>
  </si>
  <si>
    <t>$20.40B</t>
  </si>
  <si>
    <t>Equity: U.S. Technology</t>
  </si>
  <si>
    <t>XLK</t>
  </si>
  <si>
    <t>Technology Select Sector SPDR Fund</t>
  </si>
  <si>
    <t>$19.76B</t>
  </si>
  <si>
    <t>XLV</t>
  </si>
  <si>
    <t>Health Care Select Sector SPDR Fund</t>
  </si>
  <si>
    <t>$18.01B</t>
  </si>
  <si>
    <t>Equity: U.S. Health Care</t>
  </si>
  <si>
    <t>XLE</t>
  </si>
  <si>
    <t>Energy Select Sector SPDR Fund</t>
  </si>
  <si>
    <t>$17.79B</t>
  </si>
  <si>
    <t>Equity: U.S. Energy</t>
  </si>
  <si>
    <t>Consumer Discretionary Select Sector SPDR Fund</t>
  </si>
  <si>
    <t>$14.13B</t>
  </si>
  <si>
    <t>Equity: U.S. Consumer Cyclicals</t>
  </si>
  <si>
    <t>XLI</t>
  </si>
  <si>
    <t>Industrial Select Sector SPDR Fund</t>
  </si>
  <si>
    <t>$11.61B</t>
  </si>
  <si>
    <t>Equity: U.S. Industrials</t>
  </si>
  <si>
    <t>AMLP</t>
  </si>
  <si>
    <t>Alerian MLP ETF</t>
  </si>
  <si>
    <t>ALPS</t>
  </si>
  <si>
    <t>$9.69B</t>
  </si>
  <si>
    <t>Equity: U.S. MLPs</t>
  </si>
  <si>
    <t>GDX</t>
  </si>
  <si>
    <t>VanEck Vectors Gold Miners ETF</t>
  </si>
  <si>
    <t>VanEck</t>
  </si>
  <si>
    <t>$9.02B</t>
  </si>
  <si>
    <t>Equity: Global Gold Miners</t>
  </si>
  <si>
    <t>XLP</t>
  </si>
  <si>
    <t>Consumer Staples Select Sector SPDR Fund</t>
  </si>
  <si>
    <t>$8.80B</t>
  </si>
  <si>
    <t>Equity: U.S. Consumer Non-cyclicals</t>
  </si>
  <si>
    <t>IBB</t>
  </si>
  <si>
    <t>iShares NASDAQ Biotechnology ETF</t>
  </si>
  <si>
    <t>BlackRock</t>
  </si>
  <si>
    <t>$8.71B</t>
  </si>
  <si>
    <t>Equity: U.S. Biotech</t>
  </si>
  <si>
    <t>VHT</t>
  </si>
  <si>
    <t>Vanguard Health Care ETF</t>
  </si>
  <si>
    <t>$8.41B</t>
  </si>
  <si>
    <t>FDN</t>
  </si>
  <si>
    <t>First Trust Dow Jones Internet Index Fund</t>
  </si>
  <si>
    <t>First Trust</t>
  </si>
  <si>
    <t>$8.10B</t>
  </si>
  <si>
    <t>Equity: U.S. Internet</t>
  </si>
  <si>
    <t>VFH</t>
  </si>
  <si>
    <t>Vanguard Financials ETF</t>
  </si>
  <si>
    <t>$7.97B</t>
  </si>
  <si>
    <t>XLU</t>
  </si>
  <si>
    <t>Utilities Select Sector SPDR Fund</t>
  </si>
  <si>
    <t>$7.33B</t>
  </si>
  <si>
    <t>Equity: U.S. Utilities</t>
  </si>
  <si>
    <t>ITA</t>
  </si>
  <si>
    <t>iShares U.S. Aerospace &amp; Defense ETF</t>
  </si>
  <si>
    <t>$5.74B</t>
  </si>
  <si>
    <t>Equity: U.S. Aerospace &amp; Defense</t>
  </si>
  <si>
    <t>GUNR</t>
  </si>
  <si>
    <t>FlexShares Morningstar Global Upstream Natural Resources Index Fund</t>
  </si>
  <si>
    <t>Northern Trust</t>
  </si>
  <si>
    <t>$5.57B</t>
  </si>
  <si>
    <t>Equity: Global Natural Resources</t>
  </si>
  <si>
    <t>VNQI</t>
  </si>
  <si>
    <t>Vanguard Global ex-U.S. Real Estate ETF</t>
  </si>
  <si>
    <t>$5.50B</t>
  </si>
  <si>
    <t>Equity: Global Ex-U.S. Real Estate</t>
  </si>
  <si>
    <t>XBI</t>
  </si>
  <si>
    <t>SPDR S&amp;P BIOTECH ETF</t>
  </si>
  <si>
    <t>$4.95B</t>
  </si>
  <si>
    <t>KRE</t>
  </si>
  <si>
    <t>SPDR S&amp;P Regional Banking ETF</t>
  </si>
  <si>
    <t>$4.71B</t>
  </si>
  <si>
    <t>Equity: U.S. Banks</t>
  </si>
  <si>
    <t>GDXJ</t>
  </si>
  <si>
    <t>VanEck Vectors Junior Gold Miners ETF</t>
  </si>
  <si>
    <t>$4.57B</t>
  </si>
  <si>
    <t>SCHH</t>
  </si>
  <si>
    <t>Schwab U.S. REIT ETF</t>
  </si>
  <si>
    <t>Charles Schwab</t>
  </si>
  <si>
    <t>$4.48B</t>
  </si>
  <si>
    <t>VDE</t>
  </si>
  <si>
    <t>Vanguard Energy ETF</t>
  </si>
  <si>
    <t>$4.14B</t>
  </si>
  <si>
    <t>VDC</t>
  </si>
  <si>
    <t>Vanguard Consumer Staples ETF</t>
  </si>
  <si>
    <t>$4.00B</t>
  </si>
  <si>
    <t>$3.96B</t>
  </si>
  <si>
    <t>XLB</t>
  </si>
  <si>
    <t>Materials Select Sector SPDR Fund</t>
  </si>
  <si>
    <t>$3.85B</t>
  </si>
  <si>
    <t>Equity: U.S. Basic Materials</t>
  </si>
  <si>
    <t>VIS</t>
  </si>
  <si>
    <t>Vanguard Industrials ETF</t>
  </si>
  <si>
    <t>$3.79B</t>
  </si>
  <si>
    <t>IYR</t>
  </si>
  <si>
    <t>iShares U.S. Real Estate ETF</t>
  </si>
  <si>
    <t>$3.56B</t>
  </si>
  <si>
    <t>KBE</t>
  </si>
  <si>
    <t>SPDR S&amp;P Bank ETF</t>
  </si>
  <si>
    <t>$3.29B</t>
  </si>
  <si>
    <t>FBT</t>
  </si>
  <si>
    <t>First Trust NYSE Arca Biotechnology Index Fund</t>
  </si>
  <si>
    <t>$3.16B</t>
  </si>
  <si>
    <t>XOP</t>
  </si>
  <si>
    <t>SPDR S&amp;P Oil &amp; Gas Exploration &amp; Production ETF</t>
  </si>
  <si>
    <t>$2.93B</t>
  </si>
  <si>
    <t>Equity: U.S. Oil &amp; Gas Exploration &amp; Production</t>
  </si>
  <si>
    <t>VCR</t>
  </si>
  <si>
    <t>Vanguard Consumer Discretionary ETF</t>
  </si>
  <si>
    <t>$2.88B</t>
  </si>
  <si>
    <t>RWX</t>
  </si>
  <si>
    <t>SPDR Dow Jones International Real Estate ETF</t>
  </si>
  <si>
    <t>$2.86B</t>
  </si>
  <si>
    <t>VPU</t>
  </si>
  <si>
    <t>Vanguard Utilities ETF</t>
  </si>
  <si>
    <t>$2.84B</t>
  </si>
  <si>
    <t>AMJ</t>
  </si>
  <si>
    <t>J.P. Morgan Alerian MLP Index ETN</t>
  </si>
  <si>
    <t>JPMorgan</t>
  </si>
  <si>
    <t>$2.79B</t>
  </si>
  <si>
    <t>XLC</t>
  </si>
  <si>
    <t>Communication Services Select Sector SPDR Fund</t>
  </si>
  <si>
    <t>$2.75B</t>
  </si>
  <si>
    <t>Equity: U.S. Telecommunications</t>
  </si>
  <si>
    <t>IGF</t>
  </si>
  <si>
    <t>iShares Global Infrastructure ETF</t>
  </si>
  <si>
    <t>$2.56B</t>
  </si>
  <si>
    <t>Equity: Global Infrastructure</t>
  </si>
  <si>
    <t>IHI</t>
  </si>
  <si>
    <t>iShares U.S. Medical Devices ETF</t>
  </si>
  <si>
    <t>$2.53B</t>
  </si>
  <si>
    <t>Equity: U.S. Health Care Equipment &amp; Supplies</t>
  </si>
  <si>
    <t>XLRE</t>
  </si>
  <si>
    <t>Real Estate Select Sector SPDR Fund</t>
  </si>
  <si>
    <t>$2.49B</t>
  </si>
  <si>
    <t>IXN</t>
  </si>
  <si>
    <t>iShares Global Tech ETF</t>
  </si>
  <si>
    <t>Equity: Global Technology</t>
  </si>
  <si>
    <t>RWR</t>
  </si>
  <si>
    <t>SPDR Dow Jones REIT ETF</t>
  </si>
  <si>
    <t>$2.46B</t>
  </si>
  <si>
    <t>VAW</t>
  </si>
  <si>
    <t>Vanguard Materials ETF</t>
  </si>
  <si>
    <t>$2.43B</t>
  </si>
  <si>
    <t>IYH</t>
  </si>
  <si>
    <t>iShares U.S. Healthcare ETF</t>
  </si>
  <si>
    <t>$2.34B</t>
  </si>
  <si>
    <t>FTEC</t>
  </si>
  <si>
    <t>Fidelity MSCI Information Technology Index ETF</t>
  </si>
  <si>
    <t>Fidelity</t>
  </si>
  <si>
    <t>QTEC</t>
  </si>
  <si>
    <t>First Trust NASDAQ-100 Technology Sector Index Fund</t>
  </si>
  <si>
    <t>$2.33B</t>
  </si>
  <si>
    <t>XT</t>
  </si>
  <si>
    <t>iShares Exponential Technologies ETF</t>
  </si>
  <si>
    <t>$2.27B</t>
  </si>
  <si>
    <t>EMLP</t>
  </si>
  <si>
    <t>First Trust North American Energy Infrastructure Fund</t>
  </si>
  <si>
    <t>$2.20B</t>
  </si>
  <si>
    <t>RWO</t>
  </si>
  <si>
    <t>SPDR Dow Jones Global Real Estate ETF</t>
  </si>
  <si>
    <t>$2.19B</t>
  </si>
  <si>
    <t>Equity: Global Real Estate</t>
  </si>
  <si>
    <t>FXL</t>
  </si>
  <si>
    <t>First Trust Technology AlphaDEX Fund</t>
  </si>
  <si>
    <t>$2.01B</t>
  </si>
  <si>
    <t>IGV</t>
  </si>
  <si>
    <t>iShares North American Tech-Software ETF</t>
  </si>
  <si>
    <t>$1.93B</t>
  </si>
  <si>
    <t>Equity: North America Software</t>
  </si>
  <si>
    <t>SKYY</t>
  </si>
  <si>
    <t>First Trust Cloud Computing ETF</t>
  </si>
  <si>
    <t>$1.87B</t>
  </si>
  <si>
    <t>ICF</t>
  </si>
  <si>
    <t>iShares Cohen &amp; Steers REIT ETF</t>
  </si>
  <si>
    <t>$1.85B</t>
  </si>
  <si>
    <t>IYF</t>
  </si>
  <si>
    <t>iShares U.S. Financials ETF</t>
  </si>
  <si>
    <t>$1.76B</t>
  </si>
  <si>
    <t>iShares Global Healthcare ETF</t>
  </si>
  <si>
    <t>$1.68B</t>
  </si>
  <si>
    <t>Equity: Global Health Care</t>
  </si>
  <si>
    <t>FXR</t>
  </si>
  <si>
    <t>First Trust Industrials/Producer Durables AlphaDEX Fund</t>
  </si>
  <si>
    <t>$1.62B</t>
  </si>
  <si>
    <t>HACK</t>
  </si>
  <si>
    <t>ETFMG Prime Cyber Security ETF</t>
  </si>
  <si>
    <t>ETF Managers Group</t>
  </si>
  <si>
    <t>$1.59B</t>
  </si>
  <si>
    <t>IYG</t>
  </si>
  <si>
    <t>iShares U.S. Financial Services ETF</t>
  </si>
  <si>
    <t>$1.58B</t>
  </si>
  <si>
    <t>Equity: U.S. Financial Services</t>
  </si>
  <si>
    <t>Invesco S&amp;P 500 Equal Weight Technology ETF</t>
  </si>
  <si>
    <t>Invesco</t>
  </si>
  <si>
    <t>$1.57B</t>
  </si>
  <si>
    <t>XAR</t>
  </si>
  <si>
    <t>SPDR S&amp;P Aerospace &amp; Defense ETF</t>
  </si>
  <si>
    <t>$1.53B</t>
  </si>
  <si>
    <t>MLPI</t>
  </si>
  <si>
    <t>ETRACS Alerian MLP Infrastructure Index ETN</t>
  </si>
  <si>
    <t>UBS</t>
  </si>
  <si>
    <t>$1.52B</t>
  </si>
  <si>
    <t>FAS</t>
  </si>
  <si>
    <t>Direxion Daily Financial Bull 3x Shares</t>
  </si>
  <si>
    <t>Direxion</t>
  </si>
  <si>
    <t>Leveraged Equity: U.S. Financials</t>
  </si>
  <si>
    <t>IXC</t>
  </si>
  <si>
    <t>iShares Global Energy ETF</t>
  </si>
  <si>
    <t>$1.50B</t>
  </si>
  <si>
    <t>Equity: Global Energy</t>
  </si>
  <si>
    <t>GNR</t>
  </si>
  <si>
    <t>SPDR S&amp;P Global Natural Resources ETF</t>
  </si>
  <si>
    <t>$1.47B</t>
  </si>
  <si>
    <t>FHLC</t>
  </si>
  <si>
    <t>Fidelity MSCI Health Care Index ETF</t>
  </si>
  <si>
    <t>IGM</t>
  </si>
  <si>
    <t>iShares North American Tech ETF</t>
  </si>
  <si>
    <t>$1.46B</t>
  </si>
  <si>
    <t>Equity: North America Technology</t>
  </si>
  <si>
    <t>FNCL</t>
  </si>
  <si>
    <t>Fidelity MSCI Financials Index ETF</t>
  </si>
  <si>
    <t>$1.39B</t>
  </si>
  <si>
    <t>NUGT</t>
  </si>
  <si>
    <t>Direxion Daily Gold Miners Index Bull 3x Shares</t>
  </si>
  <si>
    <t>$1.36B</t>
  </si>
  <si>
    <t>Leveraged Equity: Global Gold Miners</t>
  </si>
  <si>
    <t>SOXX</t>
  </si>
  <si>
    <t>iShares PHLX Semiconductor ETF</t>
  </si>
  <si>
    <t>$1.34B</t>
  </si>
  <si>
    <t>Equity: U.S. Semiconductors</t>
  </si>
  <si>
    <t>SMH</t>
  </si>
  <si>
    <t>VanEck Vectors Semiconductor ETF</t>
  </si>
  <si>
    <t>$1.32B</t>
  </si>
  <si>
    <t>Equity: Global Semiconductors</t>
  </si>
  <si>
    <t>FXH</t>
  </si>
  <si>
    <t>First Trust Health Care AlphaDEX Fund</t>
  </si>
  <si>
    <t>VOX</t>
  </si>
  <si>
    <t>Vanguard Communication Services ETF</t>
  </si>
  <si>
    <t>$1.26B</t>
  </si>
  <si>
    <t>KWEB</t>
  </si>
  <si>
    <t>KraneShares CSI China Internet ETF</t>
  </si>
  <si>
    <t>KraneShares</t>
  </si>
  <si>
    <t>$1.23B</t>
  </si>
  <si>
    <t>Equity: China Technology</t>
  </si>
  <si>
    <t>REET</t>
  </si>
  <si>
    <t>iShares Global REIT ETF</t>
  </si>
  <si>
    <t>IHF</t>
  </si>
  <si>
    <t>iShares U.S. Healthcare Providers ETF</t>
  </si>
  <si>
    <t>$1.20B</t>
  </si>
  <si>
    <t>Equity: U.S. Health Care Providers &amp; Services</t>
  </si>
  <si>
    <t>OIH</t>
  </si>
  <si>
    <t>VanEck Vectors Oil Services ETF</t>
  </si>
  <si>
    <t>$1.17B</t>
  </si>
  <si>
    <t>Equity: Global Oil &amp; Gas Equipment &amp; Services</t>
  </si>
  <si>
    <t>REM</t>
  </si>
  <si>
    <t>iShares Mortgage Real Estate ETF</t>
  </si>
  <si>
    <t>$1.16B</t>
  </si>
  <si>
    <t>Equity: U.S. Mortgage REITs</t>
  </si>
  <si>
    <t>PSCH</t>
  </si>
  <si>
    <t>Invesco S&amp;P SmallCap Health Care ETF</t>
  </si>
  <si>
    <t>$1.15B</t>
  </si>
  <si>
    <t>EUFN</t>
  </si>
  <si>
    <t>iShares MSCI Europe Financials ETF</t>
  </si>
  <si>
    <t>$1.11B</t>
  </si>
  <si>
    <t>Equity: Developed Europe Financials</t>
  </si>
  <si>
    <t>FXO</t>
  </si>
  <si>
    <t>First Trust Financials AlphaDEX Fund</t>
  </si>
  <si>
    <t>$1.08B</t>
  </si>
  <si>
    <t>IYE</t>
  </si>
  <si>
    <t>iShares U.S. Energy ETF</t>
  </si>
  <si>
    <t>$1.01B</t>
  </si>
  <si>
    <t>IYJ</t>
  </si>
  <si>
    <t>iShares U.S. Industrials ETF</t>
  </si>
  <si>
    <t>$987.94M</t>
  </si>
  <si>
    <t>PPA</t>
  </si>
  <si>
    <t>Invesco Aerospace &amp; Defense ETF</t>
  </si>
  <si>
    <t>$978.54M</t>
  </si>
  <si>
    <t>MLPA</t>
  </si>
  <si>
    <t>Global X MLP ETF</t>
  </si>
  <si>
    <t>Mirae Asset Global Investments</t>
  </si>
  <si>
    <t>$929.85M</t>
  </si>
  <si>
    <t>IGE</t>
  </si>
  <si>
    <t>iShares North American Natural Resources ETF</t>
  </si>
  <si>
    <t>$913.02M</t>
  </si>
  <si>
    <t>ITB</t>
  </si>
  <si>
    <t>iShares U.S. Home Construction ETF</t>
  </si>
  <si>
    <t>$906.73M</t>
  </si>
  <si>
    <t>Equity: U.S. Homebuilding</t>
  </si>
  <si>
    <t>IYC</t>
  </si>
  <si>
    <t>iShares U.S. Consumer Services ETF</t>
  </si>
  <si>
    <t>$902.11M</t>
  </si>
  <si>
    <t>TDIV</t>
  </si>
  <si>
    <t>First Trust NASDAQ Technology Dividend Index Fund</t>
  </si>
  <si>
    <t>$886.54M</t>
  </si>
  <si>
    <t>XNTK</t>
  </si>
  <si>
    <t>SPDR NYSE Technology ETF</t>
  </si>
  <si>
    <t>$864.93M</t>
  </si>
  <si>
    <t>KBWB</t>
  </si>
  <si>
    <t>Invesco KBW Bank ETF</t>
  </si>
  <si>
    <t>$849.16M</t>
  </si>
  <si>
    <t>JNUG</t>
  </si>
  <si>
    <t>Direxion Daily Junior Gold Miners Index Bull 3X Shares</t>
  </si>
  <si>
    <t>$822.16M</t>
  </si>
  <si>
    <t>MOO</t>
  </si>
  <si>
    <t>VanEck Vectors Agribusiness ETF</t>
  </si>
  <si>
    <t>$795.76M</t>
  </si>
  <si>
    <t>Equity: Global Agriculture</t>
  </si>
  <si>
    <t>PHO</t>
  </si>
  <si>
    <t>Invesco Water Resources ETF</t>
  </si>
  <si>
    <t>Equity: Global Water</t>
  </si>
  <si>
    <t>UYG</t>
  </si>
  <si>
    <t>ProShares Ultra Financials</t>
  </si>
  <si>
    <t>ProShares</t>
  </si>
  <si>
    <t>$779.18M</t>
  </si>
  <si>
    <t>LIT</t>
  </si>
  <si>
    <t>Global X Lithium &amp; Battery Tech ETF</t>
  </si>
  <si>
    <t>$768.57M</t>
  </si>
  <si>
    <t>Equity: Global Metals &amp; Mining</t>
  </si>
  <si>
    <t>NFRA</t>
  </si>
  <si>
    <t>FlexShares STOXX Global Broad Infrastructure Index Fund</t>
  </si>
  <si>
    <t>$764.32M</t>
  </si>
  <si>
    <t>CIBR</t>
  </si>
  <si>
    <t>First Trust NASDAQ Cybersecurity ETF</t>
  </si>
  <si>
    <t>$752.53M</t>
  </si>
  <si>
    <t>KIE</t>
  </si>
  <si>
    <t>SPDR S&amp;P Insurance ETF</t>
  </si>
  <si>
    <t>$750.72M</t>
  </si>
  <si>
    <t>Equity: U.S. Insurance</t>
  </si>
  <si>
    <t>IYT</t>
  </si>
  <si>
    <t>iShares Transportation Average ETF</t>
  </si>
  <si>
    <t>$748.07M</t>
  </si>
  <si>
    <t>Equity: U.S. Transportation</t>
  </si>
  <si>
    <t>IAT</t>
  </si>
  <si>
    <t>iShares U.S. Regional Banks ETF</t>
  </si>
  <si>
    <t>$734.88M</t>
  </si>
  <si>
    <t>ICLN</t>
  </si>
  <si>
    <t>iShares Global Clean Energy ETF</t>
  </si>
  <si>
    <t>$157.65M</t>
  </si>
  <si>
    <t>Equity: Global Renewable Energy</t>
  </si>
  <si>
    <t>CURE</t>
  </si>
  <si>
    <t>Direxion Daily Healthcare Bull 3x Shares</t>
  </si>
  <si>
    <t>$155.38M</t>
  </si>
  <si>
    <t>Leveraged Equity: U.S. Health Care</t>
  </si>
  <si>
    <t>RXL</t>
  </si>
  <si>
    <t>ProShares Ultra Health Care</t>
  </si>
  <si>
    <t>$153.24M</t>
  </si>
  <si>
    <t>PZD</t>
  </si>
  <si>
    <t>Invesco Cleantech ETF</t>
  </si>
  <si>
    <t>$152.53M</t>
  </si>
  <si>
    <t>Equity: Global Environment</t>
  </si>
  <si>
    <t>JXI</t>
  </si>
  <si>
    <t>iShares Global Utilities ETF</t>
  </si>
  <si>
    <t>$149.33M</t>
  </si>
  <si>
    <t>Equity: Global Utilities</t>
  </si>
  <si>
    <t>DFNL</t>
  </si>
  <si>
    <t>Davis Select Financial ETF</t>
  </si>
  <si>
    <t>Davis</t>
  </si>
  <si>
    <t>$147.70M</t>
  </si>
  <si>
    <t>Equity: Global Financials</t>
  </si>
  <si>
    <t>RTM</t>
  </si>
  <si>
    <t>Invesco S&amp;P 500 Equal Weight Materials ETF</t>
  </si>
  <si>
    <t>$145.69M</t>
  </si>
  <si>
    <t>SGDM</t>
  </si>
  <si>
    <t>Sprott Gold Miners ETF</t>
  </si>
  <si>
    <t>$144.66M</t>
  </si>
  <si>
    <t>WPS</t>
  </si>
  <si>
    <t>iShares International Developed Property ETF</t>
  </si>
  <si>
    <t>$141.32M</t>
  </si>
  <si>
    <t>RYU</t>
  </si>
  <si>
    <t>Invesco S&amp;P 500 Equal Weight Utilities ETF</t>
  </si>
  <si>
    <t>$141.21M</t>
  </si>
  <si>
    <t>MORT</t>
  </si>
  <si>
    <t>VanEck Vectors Mortgage REIT Income ETF</t>
  </si>
  <si>
    <t>$141.10M</t>
  </si>
  <si>
    <t>PSL</t>
  </si>
  <si>
    <t>Invesco DWA Consumer Staples Momentum ETF</t>
  </si>
  <si>
    <t>$139.15M</t>
  </si>
  <si>
    <t>SOCL</t>
  </si>
  <si>
    <t>Global X Social Media ETF</t>
  </si>
  <si>
    <t>$137.35M</t>
  </si>
  <si>
    <t>PSCI</t>
  </si>
  <si>
    <t>Invesco S&amp;P SmallCap Industrials ETF</t>
  </si>
  <si>
    <t>$134.04M</t>
  </si>
  <si>
    <t>PTF</t>
  </si>
  <si>
    <t>Invesco DWA Technology Momentum ETF</t>
  </si>
  <si>
    <t>$130.53M</t>
  </si>
  <si>
    <t>FCG</t>
  </si>
  <si>
    <t>First Trust Natural Gas ETF</t>
  </si>
  <si>
    <t>$128.68M</t>
  </si>
  <si>
    <t>Equity: U.S. Natural Gas</t>
  </si>
  <si>
    <t>XSW</t>
  </si>
  <si>
    <t>SPDR S&amp;P Software &amp; Services ETF</t>
  </si>
  <si>
    <t>$127.28M</t>
  </si>
  <si>
    <t>Equity: U.S. Software</t>
  </si>
  <si>
    <t>RTH</t>
  </si>
  <si>
    <t>VanEck Vectors Retail ETF</t>
  </si>
  <si>
    <t>$126.29M</t>
  </si>
  <si>
    <t>Equity: Global Retail</t>
  </si>
  <si>
    <t>PEJ</t>
  </si>
  <si>
    <t>Invesco Dynamic Leisure and Entertainment ETF</t>
  </si>
  <si>
    <t>$126.13M</t>
  </si>
  <si>
    <t>Equity: U.S. Leisure &amp; Recreation</t>
  </si>
  <si>
    <t>CHIQ</t>
  </si>
  <si>
    <t>Global X China Consumer ETF</t>
  </si>
  <si>
    <t>$125.90M</t>
  </si>
  <si>
    <t>Equity: China Consumer</t>
  </si>
  <si>
    <t>REMX</t>
  </si>
  <si>
    <t>VanEck Vectors Rare Earth/Strategic Metals ETF</t>
  </si>
  <si>
    <t>$120.75M</t>
  </si>
  <si>
    <t>DUST</t>
  </si>
  <si>
    <t>Direxion Daily Gold Miners Index Bear 3x Shares</t>
  </si>
  <si>
    <t>$120.10M</t>
  </si>
  <si>
    <t>Inverse Equity: Global Gold Miners</t>
  </si>
  <si>
    <t>URE</t>
  </si>
  <si>
    <t>ProShares Ultra Real Estate</t>
  </si>
  <si>
    <t>$119.63M</t>
  </si>
  <si>
    <t>Leveraged Equity: U.S. Real Estate</t>
  </si>
  <si>
    <t>INCO</t>
  </si>
  <si>
    <t>Columbia India Consumer ETF</t>
  </si>
  <si>
    <t>Columbia</t>
  </si>
  <si>
    <t>$118.96M</t>
  </si>
  <si>
    <t>Equity: India Consumer</t>
  </si>
  <si>
    <t>GAMR</t>
  </si>
  <si>
    <t>ETFMG Video Game Tech ETF</t>
  </si>
  <si>
    <t>$116.88M</t>
  </si>
  <si>
    <t>Equity: Global Toys &amp; Games</t>
  </si>
  <si>
    <t>PXE</t>
  </si>
  <si>
    <t>Invesco Dynamic Energy Exploration &amp; Production ETF</t>
  </si>
  <si>
    <t>$113.48M</t>
  </si>
  <si>
    <t>XTL</t>
  </si>
  <si>
    <t>SPDR S&amp;P Telecom ETF</t>
  </si>
  <si>
    <t>$113.39M</t>
  </si>
  <si>
    <t>GUSH</t>
  </si>
  <si>
    <t>Direxion Daily S&amp;P Oil &amp; Gas Exp. &amp; Prod. Bull 3X Shares</t>
  </si>
  <si>
    <t>$113.16M</t>
  </si>
  <si>
    <t>Leveraged Equity: U.S. Oil &amp; Gas Exploration &amp; Production</t>
  </si>
  <si>
    <t>SRET</t>
  </si>
  <si>
    <t>Global X SuperDividend REIT ETF</t>
  </si>
  <si>
    <t>$111.32M</t>
  </si>
  <si>
    <t>PAVE</t>
  </si>
  <si>
    <t>Global X U.S. Infrastructure Development ETF</t>
  </si>
  <si>
    <t>$110.08M</t>
  </si>
  <si>
    <t>IAK</t>
  </si>
  <si>
    <t>iShares U.S. Insurance ETF</t>
  </si>
  <si>
    <t>$106.52M</t>
  </si>
  <si>
    <t>PRN</t>
  </si>
  <si>
    <t>Invesco DWA Industrials Momentum ETF</t>
  </si>
  <si>
    <t>$105.72M</t>
  </si>
  <si>
    <t>KCE</t>
  </si>
  <si>
    <t>SPDR S&amp;P Capital Markets ETF</t>
  </si>
  <si>
    <t>$104.93M</t>
  </si>
  <si>
    <t>Equity: U.S. Banking and Investment Services</t>
  </si>
  <si>
    <t>XHS</t>
  </si>
  <si>
    <t>SPDR S&amp;P Health Care Services ETF</t>
  </si>
  <si>
    <t>$104.50M</t>
  </si>
  <si>
    <t>MLPC</t>
  </si>
  <si>
    <t>C-Tracks Miller/Howard MLP Fundamental ETN</t>
  </si>
  <si>
    <t>CitiGroup</t>
  </si>
  <si>
    <t>$102.97M</t>
  </si>
  <si>
    <t>PBW</t>
  </si>
  <si>
    <t>Invesco WilderHill Clean Energy ETF</t>
  </si>
  <si>
    <t>$102.42M</t>
  </si>
  <si>
    <t>DIG</t>
  </si>
  <si>
    <t>ProShares Ultra Oil &amp; Gas</t>
  </si>
  <si>
    <t>$102.41M</t>
  </si>
  <si>
    <t>Leveraged Equity: U.S. Energy</t>
  </si>
  <si>
    <t>FRI</t>
  </si>
  <si>
    <t>First Trust S&amp;P REIT Index Fund</t>
  </si>
  <si>
    <t>$98.50M</t>
  </si>
  <si>
    <t>SLX</t>
  </si>
  <si>
    <t>VanEck Vectors Steel ETF</t>
  </si>
  <si>
    <t>$97.96M</t>
  </si>
  <si>
    <t>Equity: Global Steel</t>
  </si>
  <si>
    <t>DRW</t>
  </si>
  <si>
    <t>WisdomTree Global ex-U.S. Real Estate Fund</t>
  </si>
  <si>
    <t>WisdomTree</t>
  </si>
  <si>
    <t>$97.82M</t>
  </si>
  <si>
    <t>BBRE</t>
  </si>
  <si>
    <t>JPMorgan BetaBuilders MSCI U.S. REIT ETF</t>
  </si>
  <si>
    <t>$96.03M</t>
  </si>
  <si>
    <t>PSCC</t>
  </si>
  <si>
    <t>Invesco S&amp;P SmallCap Consumer Staples ETF</t>
  </si>
  <si>
    <t>$93.15M</t>
  </si>
  <si>
    <t>RCD</t>
  </si>
  <si>
    <t>Invesco S&amp;P 500 Equal Weight Consumer Discretionary ETF</t>
  </si>
  <si>
    <t>$92.84M</t>
  </si>
  <si>
    <t>US Global Investors</t>
  </si>
  <si>
    <t>$91.22M</t>
  </si>
  <si>
    <t>Equity: Global Transportation</t>
  </si>
  <si>
    <t>SOXS</t>
  </si>
  <si>
    <t>Direxion Daily Semiconductor Bear 3x Shares</t>
  </si>
  <si>
    <t>$91.13M</t>
  </si>
  <si>
    <t>Inverse Equity: U.S. Semiconductors</t>
  </si>
  <si>
    <t>PYZ</t>
  </si>
  <si>
    <t>Invesco DWA Basic Materials Momentum ETF</t>
  </si>
  <si>
    <t>$90.63M</t>
  </si>
  <si>
    <t>HAP</t>
  </si>
  <si>
    <t>VanEck Vectors Natural Resources ETF</t>
  </si>
  <si>
    <t>$90.60M</t>
  </si>
  <si>
    <t>PSCD</t>
  </si>
  <si>
    <t>Invesco S&amp;P SmallCap Consumer Discretionary ETF</t>
  </si>
  <si>
    <t>$86.54M</t>
  </si>
  <si>
    <t>PXI</t>
  </si>
  <si>
    <t>Invesco DWA Energy Momentum ETF</t>
  </si>
  <si>
    <t>$86.00M</t>
  </si>
  <si>
    <t>BDCS</t>
  </si>
  <si>
    <t>ETRACS Linked to the Wells Fargo Business Development Company Index ETN</t>
  </si>
  <si>
    <t>$85.80M</t>
  </si>
  <si>
    <t>Equity: U.S. Private Equity</t>
  </si>
  <si>
    <t>QCLN</t>
  </si>
  <si>
    <t>First Trust NASDAQ Clean Edge Green Energy Index Fund</t>
  </si>
  <si>
    <t>$83.51M</t>
  </si>
  <si>
    <t>FRAK</t>
  </si>
  <si>
    <t>VanEck Vectors Unconventional Oil &amp; Gas ETF</t>
  </si>
  <si>
    <t>$82.69M</t>
  </si>
  <si>
    <t>Equity: Global Oil &amp; Gas</t>
  </si>
  <si>
    <t>DRIP</t>
  </si>
  <si>
    <t>Direxion Daily S&amp;P Oil &amp; Gas Exp. &amp; Prod. Bear 3X Shares</t>
  </si>
  <si>
    <t>$78.74M</t>
  </si>
  <si>
    <t>Inverse Equity: U.S. Oil &amp; Gas Exploration &amp; Production</t>
  </si>
  <si>
    <t>GEX</t>
  </si>
  <si>
    <t>VanEck Vectors Global Alternative Energy ETF</t>
  </si>
  <si>
    <t>$78.65M</t>
  </si>
  <si>
    <t>PPTY</t>
  </si>
  <si>
    <t>PPTY-U.S. Diversified Real Estate ETF</t>
  </si>
  <si>
    <t>Exchange Traded Concepts</t>
  </si>
  <si>
    <t>$78.00M</t>
  </si>
  <si>
    <t>ROOF</t>
  </si>
  <si>
    <t>IQ U.S. Real Estate Small Cap ETF</t>
  </si>
  <si>
    <t>IndexIQ</t>
  </si>
  <si>
    <t>$76.99M</t>
  </si>
  <si>
    <t>COPX</t>
  </si>
  <si>
    <t>Global X Copper Miners ETF</t>
  </si>
  <si>
    <t>$73.39M</t>
  </si>
  <si>
    <t>PBJ</t>
  </si>
  <si>
    <t>Invesco Dynamic Food &amp; Beverage ETF</t>
  </si>
  <si>
    <t>$71.83M</t>
  </si>
  <si>
    <t>Equity: U.S. Food</t>
  </si>
  <si>
    <t>FAN</t>
  </si>
  <si>
    <t>First Trust Global Wind Energy ETF</t>
  </si>
  <si>
    <t>$71.53M</t>
  </si>
  <si>
    <t>KOL</t>
  </si>
  <si>
    <t>VanEck Vectors Coal ETF</t>
  </si>
  <si>
    <t>$70.44M</t>
  </si>
  <si>
    <t>Equity: Global Coal</t>
  </si>
  <si>
    <t>PSCU</t>
  </si>
  <si>
    <t>Invesco S&amp;P SmallCap Utilities &amp; Communication Services ETF</t>
  </si>
  <si>
    <t>$69.27M</t>
  </si>
  <si>
    <t>MLPQ</t>
  </si>
  <si>
    <t>ETRACS 2xMonthly Leveraged Alerian MLP Infrastructure Index ETN Series B</t>
  </si>
  <si>
    <t>$68.75M</t>
  </si>
  <si>
    <t>Leveraged Equity: U.S. MLPs</t>
  </si>
  <si>
    <t>PXQ</t>
  </si>
  <si>
    <t>Invesco Dynamic Networking ETF</t>
  </si>
  <si>
    <t>$68.61M</t>
  </si>
  <si>
    <t>CRAK</t>
  </si>
  <si>
    <t>VanEck Vectors Oil Refiners ETF</t>
  </si>
  <si>
    <t>$68.42M</t>
  </si>
  <si>
    <t>LABD</t>
  </si>
  <si>
    <t>Direxion Daily S&amp;P Biotech Bear 3X Shares</t>
  </si>
  <si>
    <t>$67.75M</t>
  </si>
  <si>
    <t>Inverse Equity: U.S. Biotech</t>
  </si>
  <si>
    <t>XITK</t>
  </si>
  <si>
    <t>SPDR FactSet Innovative Technology ETF</t>
  </si>
  <si>
    <t>$66.63M</t>
  </si>
  <si>
    <t>PEZ</t>
  </si>
  <si>
    <t>Invesco DWA Consumer Cyclicals Momentum ETF</t>
  </si>
  <si>
    <t>$65.94M</t>
  </si>
  <si>
    <t>JDST</t>
  </si>
  <si>
    <t>Direxion Daily Junior Gold Miners Index Bear 3X Shares</t>
  </si>
  <si>
    <t>$64.28M</t>
  </si>
  <si>
    <t>KBWP</t>
  </si>
  <si>
    <t>Invesco KBW Property &amp; Casualty Insurance ETF</t>
  </si>
  <si>
    <t>$63.31M</t>
  </si>
  <si>
    <t>SEA</t>
  </si>
  <si>
    <t>Invesco Shipping ETF</t>
  </si>
  <si>
    <t>$62.71M</t>
  </si>
  <si>
    <t>Equity: Global Shipping</t>
  </si>
  <si>
    <t>JHMT</t>
  </si>
  <si>
    <t>John Hancock Multifactor Technology ETF</t>
  </si>
  <si>
    <t>John Hancock</t>
  </si>
  <si>
    <t>$62.52M</t>
  </si>
  <si>
    <t>JHMH</t>
  </si>
  <si>
    <t>John Hancock Multifactor Healthcare ETF</t>
  </si>
  <si>
    <t>$60.74M</t>
  </si>
  <si>
    <t>ERY</t>
  </si>
  <si>
    <t>Direxion Daily Energy Bear 3X Shares</t>
  </si>
  <si>
    <t>$59.53M</t>
  </si>
  <si>
    <t>Inverse Equity: U.S. Energy</t>
  </si>
  <si>
    <t>XWEB</t>
  </si>
  <si>
    <t>SPDR S&amp;P Internet ETF</t>
  </si>
  <si>
    <t>$59.21M</t>
  </si>
  <si>
    <t>JHMF</t>
  </si>
  <si>
    <t>John Hancock Multifactor Financials ETF</t>
  </si>
  <si>
    <t>$57.76M</t>
  </si>
  <si>
    <t>GHII</t>
  </si>
  <si>
    <t>Invesco S&amp;P High Income Infrastructure ETF</t>
  </si>
  <si>
    <t>$56.89M</t>
  </si>
  <si>
    <t>ZMLP</t>
  </si>
  <si>
    <t>Direxion Zacks MLP High Income Index Shares</t>
  </si>
  <si>
    <t>$55.49M</t>
  </si>
  <si>
    <t>RWW</t>
  </si>
  <si>
    <t>Oppenheimer S&amp;P Financials Revenue ETF</t>
  </si>
  <si>
    <t>OppenheimerFunds</t>
  </si>
  <si>
    <t>$54.80M</t>
  </si>
  <si>
    <t>REML</t>
  </si>
  <si>
    <t>Credit Suisse X-Links Monthly Pay 2xLeveraged Mortgage REIT ETN</t>
  </si>
  <si>
    <t>Credit Suisse</t>
  </si>
  <si>
    <t>$54.64M</t>
  </si>
  <si>
    <t>Leveraged Equity: U.S. Mortgage REITs</t>
  </si>
  <si>
    <t>PBS</t>
  </si>
  <si>
    <t>Invesco Dynamic Media ETF</t>
  </si>
  <si>
    <t>$54.23M</t>
  </si>
  <si>
    <t>Equity: U.S. Media &amp; Publishing</t>
  </si>
  <si>
    <t>GRI</t>
  </si>
  <si>
    <t>Cohen &amp; Steers Global Realty Majors ETF</t>
  </si>
  <si>
    <t>$54.02M</t>
  </si>
  <si>
    <t>DFEN</t>
  </si>
  <si>
    <t>Direxion Daily Aerospace &amp; Defense Bull 3X Shares</t>
  </si>
  <si>
    <t>$53.87M</t>
  </si>
  <si>
    <t>Leveraged Equity: U.S. Aerospace &amp; Defense</t>
  </si>
  <si>
    <t>ITEQ</t>
  </si>
  <si>
    <t>BlueStar Israel Technology ETF</t>
  </si>
  <si>
    <t>$52.70M</t>
  </si>
  <si>
    <t>Equity: Israel Technology</t>
  </si>
  <si>
    <t>PSCE</t>
  </si>
  <si>
    <t>Invesco S&amp;P SmallCap Energy ETF</t>
  </si>
  <si>
    <t>$52.53M</t>
  </si>
  <si>
    <t>USD</t>
  </si>
  <si>
    <t>ProShares Ultra Semiconductors</t>
  </si>
  <si>
    <t>$51.78M</t>
  </si>
  <si>
    <t>Leveraged Equity: U.S. Semiconductors</t>
  </si>
  <si>
    <t>SLVP</t>
  </si>
  <si>
    <t>iShares MSCI Global Silver Miners ETF</t>
  </si>
  <si>
    <t>$51.38M</t>
  </si>
  <si>
    <t>Equity: Global Silver Miners</t>
  </si>
  <si>
    <t>YMLP</t>
  </si>
  <si>
    <t>VanEck Vectors High Income MLP ETF</t>
  </si>
  <si>
    <t>$50.81M</t>
  </si>
  <si>
    <t>BTEC</t>
  </si>
  <si>
    <t>Principal Healthcare Innovators Index ETF</t>
  </si>
  <si>
    <t>The Principal Financial Group</t>
  </si>
  <si>
    <t>$50.23M</t>
  </si>
  <si>
    <t>BMLP</t>
  </si>
  <si>
    <t>Dorsey Wright MLP Index ETN</t>
  </si>
  <si>
    <t>BMO</t>
  </si>
  <si>
    <t>$49.75M</t>
  </si>
  <si>
    <t>CWEB</t>
  </si>
  <si>
    <t>Direxion Daily CSI China Internet Index Bull 2X Shares</t>
  </si>
  <si>
    <t>$49.57M</t>
  </si>
  <si>
    <t>Leveraged Equity: China Internet</t>
  </si>
  <si>
    <t>PBD</t>
  </si>
  <si>
    <t>Invesco Global Clean Energy ETF</t>
  </si>
  <si>
    <t>$49.13M</t>
  </si>
  <si>
    <t>CNCR</t>
  </si>
  <si>
    <t>Loncar Cancer Immunotherapy ETF</t>
  </si>
  <si>
    <t>$49.03M</t>
  </si>
  <si>
    <t>IGN</t>
  </si>
  <si>
    <t>iShares North American Tech-Multimedia Networking ETF</t>
  </si>
  <si>
    <t>$48.91M</t>
  </si>
  <si>
    <t>Equity: North America Communications Equipment</t>
  </si>
  <si>
    <t>OGIG</t>
  </si>
  <si>
    <t>O'Shares Global Internet Giants ETF</t>
  </si>
  <si>
    <t>OSI ETF Trust</t>
  </si>
  <si>
    <t>$47.72M</t>
  </si>
  <si>
    <t>Equity: Global Internet</t>
  </si>
  <si>
    <t>FILL</t>
  </si>
  <si>
    <t>iShares MSCI Global Energy Producers ETF</t>
  </si>
  <si>
    <t>$47.60M</t>
  </si>
  <si>
    <t>Equity: Global Oil &amp; Gas Exploration &amp; Production</t>
  </si>
  <si>
    <t>SILJ</t>
  </si>
  <si>
    <t>ETFMG Prime Junior Silver ETF</t>
  </si>
  <si>
    <t>$46.85M</t>
  </si>
  <si>
    <t>UYM</t>
  </si>
  <si>
    <t>ProShares Ultra Basic Materials</t>
  </si>
  <si>
    <t>$45.95M</t>
  </si>
  <si>
    <t>Leveraged Equity: U.S. Basic Materials</t>
  </si>
  <si>
    <t>DTEC</t>
  </si>
  <si>
    <t>ALPS Disruptive Technologies ETF</t>
  </si>
  <si>
    <t>$45.52M</t>
  </si>
  <si>
    <t>IFLY</t>
  </si>
  <si>
    <t>ETFMG Drone Economy Strategy ETF</t>
  </si>
  <si>
    <t>$45.30M</t>
  </si>
  <si>
    <t>Equity: Global Aerospace &amp; Defense</t>
  </si>
  <si>
    <t>MLPO</t>
  </si>
  <si>
    <t>Credit Suisse S&amp;P MLP Index ETN</t>
  </si>
  <si>
    <t>$44.71M</t>
  </si>
  <si>
    <t>SGDJ</t>
  </si>
  <si>
    <t>Sprott Junior Gold Miners ETF</t>
  </si>
  <si>
    <t>$44.70M</t>
  </si>
  <si>
    <t>PRNT</t>
  </si>
  <si>
    <t>3D Printing ETF</t>
  </si>
  <si>
    <t>ARK</t>
  </si>
  <si>
    <t>$44.62M</t>
  </si>
  <si>
    <t>JHMC</t>
  </si>
  <si>
    <t>John Hancock Multifactor Consumer Discretionary ETF</t>
  </si>
  <si>
    <t>$43.69M</t>
  </si>
  <si>
    <t>FFR</t>
  </si>
  <si>
    <t>First Trust FTSE EPRA/NAREIT Developed Markets Real Estate</t>
  </si>
  <si>
    <t>$42.80M</t>
  </si>
  <si>
    <t>Equity: Developed Markets Real Estate</t>
  </si>
  <si>
    <t>TOLZ</t>
  </si>
  <si>
    <t>ProShares DJ Brookfield Global Infrastructure ETF</t>
  </si>
  <si>
    <t>$42.44M</t>
  </si>
  <si>
    <t>AIQ</t>
  </si>
  <si>
    <t>Global X Future Analytics Tech ETF</t>
  </si>
  <si>
    <t>$42.34M</t>
  </si>
  <si>
    <t>ENFR</t>
  </si>
  <si>
    <t>Alerian Energy Infrastructure ETF</t>
  </si>
  <si>
    <t>$41.94M</t>
  </si>
  <si>
    <t>PUI</t>
  </si>
  <si>
    <t>Invesco DWA Utilities Momentum ETF</t>
  </si>
  <si>
    <t>$41.43M</t>
  </si>
  <si>
    <t>TAO</t>
  </si>
  <si>
    <t>Invesco China Real Estate ETF</t>
  </si>
  <si>
    <t>$39.74M</t>
  </si>
  <si>
    <t>Equity: China Real Estate</t>
  </si>
  <si>
    <t>BBC</t>
  </si>
  <si>
    <t>Virtus LifeSci Biotech Clinical Trials ETF</t>
  </si>
  <si>
    <t>Virtus</t>
  </si>
  <si>
    <t>$39.16M</t>
  </si>
  <si>
    <t>IFEU</t>
  </si>
  <si>
    <t>iShares Europe Developed Real Estate ETF</t>
  </si>
  <si>
    <t>$38.62M</t>
  </si>
  <si>
    <t>Equity: Developed Europe Real Estate</t>
  </si>
  <si>
    <t>DRN</t>
  </si>
  <si>
    <t>Direxion Daily MSCI Real Estate Bull 3x Shares</t>
  </si>
  <si>
    <t>$38.45M</t>
  </si>
  <si>
    <t>IMLP</t>
  </si>
  <si>
    <t>iPath S&amp;P MLP ETN</t>
  </si>
  <si>
    <t>Barclays Bank PLC</t>
  </si>
  <si>
    <t>$38.00M</t>
  </si>
  <si>
    <t>MRRL</t>
  </si>
  <si>
    <t xml:space="preserve">ETRACS Monthly Pay 2xLeveraged Mortgage REIT ETN Series B </t>
  </si>
  <si>
    <t>$37.88M</t>
  </si>
  <si>
    <t>NAIL</t>
  </si>
  <si>
    <t>Direxion Daily Homebuilders &amp; Supplies Bull 3X Shares</t>
  </si>
  <si>
    <t>$37.20M</t>
  </si>
  <si>
    <t>Leveraged Equity: U.S. Homebuilding</t>
  </si>
  <si>
    <t>TECS</t>
  </si>
  <si>
    <t>Direxion Daily Technology Bear 3X Shares</t>
  </si>
  <si>
    <t>$36.83M</t>
  </si>
  <si>
    <t>Inverse Equity: U.S. Technology</t>
  </si>
  <si>
    <t>FINU</t>
  </si>
  <si>
    <t>ProShares UltraPro Financial Select Sector</t>
  </si>
  <si>
    <t>$36.70M</t>
  </si>
  <si>
    <t>JHME</t>
  </si>
  <si>
    <t>John Hancock Multifactor Energy ETF</t>
  </si>
  <si>
    <t>$36.26M</t>
  </si>
  <si>
    <t>GOEX</t>
  </si>
  <si>
    <t>Global X Gold Explorers ETF</t>
  </si>
  <si>
    <t>$34.46M</t>
  </si>
  <si>
    <t>BIS</t>
  </si>
  <si>
    <t>ProShares UltraShort Nasdaq Biotechnology</t>
  </si>
  <si>
    <t>$33.68M</t>
  </si>
  <si>
    <t>MLPZ</t>
  </si>
  <si>
    <t>ETRACS 2xMonthly Leveraged S&amp;P MLP Index ETN Series B</t>
  </si>
  <si>
    <t>$33.54M</t>
  </si>
  <si>
    <t>PXJ</t>
  </si>
  <si>
    <t>Invesco Dynamic Oil &amp; Gas Services ETF</t>
  </si>
  <si>
    <t>$33.41M</t>
  </si>
  <si>
    <t>Equity: U.S. Oil &amp; Gas Equipment &amp; Services</t>
  </si>
  <si>
    <t>DXJF</t>
  </si>
  <si>
    <t>WisdomTree Japan Hedged Financials Fund</t>
  </si>
  <si>
    <t>$33.30M</t>
  </si>
  <si>
    <t>Equity: Japan Financials</t>
  </si>
  <si>
    <t>DPST</t>
  </si>
  <si>
    <t>Direxion Daily Regional Banks Bull 3X Shares</t>
  </si>
  <si>
    <t>$33.28M</t>
  </si>
  <si>
    <t>Leveraged Equity: U.S. Banks</t>
  </si>
  <si>
    <t>VEGI</t>
  </si>
  <si>
    <t>iShares MSCI Global Agriculture Producers ETF</t>
  </si>
  <si>
    <t>$32.76M</t>
  </si>
  <si>
    <t>KURE</t>
  </si>
  <si>
    <t>KraneShares MSCI All China Health Care Index ETF</t>
  </si>
  <si>
    <t>$32.44M</t>
  </si>
  <si>
    <t>Equity: China Health Care</t>
  </si>
  <si>
    <t>PFI</t>
  </si>
  <si>
    <t>Invesco DWA Financial Momentum ETF</t>
  </si>
  <si>
    <t>$31.98M</t>
  </si>
  <si>
    <t>EMCG</t>
  </si>
  <si>
    <t>WisdomTree Emerging Markets Consumer Growth Fund</t>
  </si>
  <si>
    <t>$31.54M</t>
  </si>
  <si>
    <t>Equity: Emerging Markets Consumer</t>
  </si>
  <si>
    <t>EMIF</t>
  </si>
  <si>
    <t>iShares Emerging Markets Infrastructure ETF</t>
  </si>
  <si>
    <t>$31.19M</t>
  </si>
  <si>
    <t>Equity: Emerging Markets Infrastructure</t>
  </si>
  <si>
    <t>CHIX</t>
  </si>
  <si>
    <t>Global X China Financials ETF</t>
  </si>
  <si>
    <t>$30.67M</t>
  </si>
  <si>
    <t>Equity: China Financials</t>
  </si>
  <si>
    <t>GRID</t>
  </si>
  <si>
    <t>First Trust Nasdaq Clean Edge Smart GRID Infrastructure Index</t>
  </si>
  <si>
    <t>$30.18M</t>
  </si>
  <si>
    <t>BBP</t>
  </si>
  <si>
    <t>Virtus LifeSci Biotech Products ETF</t>
  </si>
  <si>
    <t>$29.92M</t>
  </si>
  <si>
    <t>NURE</t>
  </si>
  <si>
    <t>NuShares Short-Term REIT ETF</t>
  </si>
  <si>
    <t>Nuveen</t>
  </si>
  <si>
    <t>$29.58M</t>
  </si>
  <si>
    <t>INFR</t>
  </si>
  <si>
    <t>Legg Mason Global Infrastructure ETF</t>
  </si>
  <si>
    <t>Legg Mason</t>
  </si>
  <si>
    <t>$29.27M</t>
  </si>
  <si>
    <t>SKF</t>
  </si>
  <si>
    <t>ProShares UltraShort Financials</t>
  </si>
  <si>
    <t>$29.25M</t>
  </si>
  <si>
    <t>Inverse Equity: U.S. Financials</t>
  </si>
  <si>
    <t>RETL</t>
  </si>
  <si>
    <t>Direxion Daily Retail Bull 3x Shares</t>
  </si>
  <si>
    <t>$28.97M</t>
  </si>
  <si>
    <t>Leveraged Equity: U.S. Retail</t>
  </si>
  <si>
    <t>FNG</t>
  </si>
  <si>
    <t>AdvisorShares New Tech and Media ETF</t>
  </si>
  <si>
    <t>AdvisorShares</t>
  </si>
  <si>
    <t>$28.74M</t>
  </si>
  <si>
    <t>JHMI</t>
  </si>
  <si>
    <t>John Hancock Multifactor Industrials ETF</t>
  </si>
  <si>
    <t>$28.23M</t>
  </si>
  <si>
    <t>UCC</t>
  </si>
  <si>
    <t>ProShares Ultra Consumer Services</t>
  </si>
  <si>
    <t>$27.58M</t>
  </si>
  <si>
    <t>Leveraged Equity: U.S. Consumer Cyclicals</t>
  </si>
  <si>
    <t>KEMQ</t>
  </si>
  <si>
    <t>KraneShares Emerging Markets Consumer Technology Index ETF</t>
  </si>
  <si>
    <t>$27.53M</t>
  </si>
  <si>
    <t>Equity: Emerging Markets Technology</t>
  </si>
  <si>
    <t>ONLN</t>
  </si>
  <si>
    <t>ProShares Online Retail ETF</t>
  </si>
  <si>
    <t>$27.32M</t>
  </si>
  <si>
    <t>Equity: Global - Total Market</t>
  </si>
  <si>
    <t>JHMS</t>
  </si>
  <si>
    <t>John Hancock Multifactor Consumer Staples ETF</t>
  </si>
  <si>
    <t>$26.99M</t>
  </si>
  <si>
    <t>PSR</t>
  </si>
  <si>
    <t>Invesco Active U.S. Real Estate ETF</t>
  </si>
  <si>
    <t>$26.95M</t>
  </si>
  <si>
    <t>NLR</t>
  </si>
  <si>
    <t>VanEck Vectors Uranium+Nuclear Energy ETF</t>
  </si>
  <si>
    <t>$26.75M</t>
  </si>
  <si>
    <t>Equity: Global Nuclear Energy</t>
  </si>
  <si>
    <t>PSCM</t>
  </si>
  <si>
    <t>Invesco S&amp;P SmallCap Materials ETF</t>
  </si>
  <si>
    <t>$26.72M</t>
  </si>
  <si>
    <t>UBIO</t>
  </si>
  <si>
    <t>ProShares UltraPro Nasdaq Biotechnology</t>
  </si>
  <si>
    <t>$26.59M</t>
  </si>
  <si>
    <t>Leveraged Equity: U.S. Biotech</t>
  </si>
  <si>
    <t>RORE</t>
  </si>
  <si>
    <t>Hartford Multifactor REIT ETF</t>
  </si>
  <si>
    <t>Hartford</t>
  </si>
  <si>
    <t>$26.17M</t>
  </si>
  <si>
    <t>FTXN</t>
  </si>
  <si>
    <t>First Trust Nasdaq Oil &amp; Gas ETF</t>
  </si>
  <si>
    <t>$26.09M</t>
  </si>
  <si>
    <t>Equity: U.S. Oil &amp; Gas</t>
  </si>
  <si>
    <t>JHMU</t>
  </si>
  <si>
    <t>John Hancock Multifactor Utilities ETF</t>
  </si>
  <si>
    <t>$25.94M</t>
  </si>
  <si>
    <t>GASL</t>
  </si>
  <si>
    <t>Direxion Daily Natural Gas Related Bull 3X Shares</t>
  </si>
  <si>
    <t>$25.83M</t>
  </si>
  <si>
    <t>Leveraged Equity: U.S. Natural Gas</t>
  </si>
  <si>
    <t>SRS</t>
  </si>
  <si>
    <t>ProShares UltraShort Real Estate</t>
  </si>
  <si>
    <t>$24.73M</t>
  </si>
  <si>
    <t>Inverse Equity: U.S. Real Estate</t>
  </si>
  <si>
    <t>QQQC</t>
  </si>
  <si>
    <t>Global X NASDAQ China Technology ETF</t>
  </si>
  <si>
    <t>$24.66M</t>
  </si>
  <si>
    <t>FTXL</t>
  </si>
  <si>
    <t>First Trust Nasdaq Semiconductor ETF</t>
  </si>
  <si>
    <t>$24.62M</t>
  </si>
  <si>
    <t>BJK</t>
  </si>
  <si>
    <t>VanEck Vectors Gaming ETF</t>
  </si>
  <si>
    <t>$23.71M</t>
  </si>
  <si>
    <t>Equity: Global Casinos / Gaming</t>
  </si>
  <si>
    <t>PYPE</t>
  </si>
  <si>
    <t>ETRACS NYSE Pickens Core Midstream Index ETN</t>
  </si>
  <si>
    <t>$23.49M</t>
  </si>
  <si>
    <t>OBOR</t>
  </si>
  <si>
    <t>KraneShares MSCI One Belt One Road Index ETF</t>
  </si>
  <si>
    <t>$23.31M</t>
  </si>
  <si>
    <t>DUG</t>
  </si>
  <si>
    <t>ProShares UltraShort Oil &amp; Gas</t>
  </si>
  <si>
    <t>$23.05M</t>
  </si>
  <si>
    <t>EVX</t>
  </si>
  <si>
    <t>VanEck Vectors Environmental Services ETF</t>
  </si>
  <si>
    <t>$22.69M</t>
  </si>
  <si>
    <t>MLPE</t>
  </si>
  <si>
    <t>C-Tracks ETNs on the Miller/Howard MLP Fundamental Index Series B</t>
  </si>
  <si>
    <t>$22.35M</t>
  </si>
  <si>
    <t>UXI</t>
  </si>
  <si>
    <t>ProShares Ultra Industrials</t>
  </si>
  <si>
    <t>$22.03M</t>
  </si>
  <si>
    <t>Leveraged Equity: U.S. Industrials</t>
  </si>
  <si>
    <t>YMLI</t>
  </si>
  <si>
    <t>VanEck Vectors High Income Infrastructure MLP ETF</t>
  </si>
  <si>
    <t>$21.93M</t>
  </si>
  <si>
    <t>PSAU</t>
  </si>
  <si>
    <t>Invesco Global Gold and Precious Metals ETF</t>
  </si>
  <si>
    <t>$21.83M</t>
  </si>
  <si>
    <t>IZRL</t>
  </si>
  <si>
    <t>ARK Israel Innovative Technology ETF</t>
  </si>
  <si>
    <t>$21.59M</t>
  </si>
  <si>
    <t>DRV</t>
  </si>
  <si>
    <t>Direxion Daily MSCI Real Estate Bear 3x Shares</t>
  </si>
  <si>
    <t>$20.29M</t>
  </si>
  <si>
    <t>PAGG</t>
  </si>
  <si>
    <t>Invesco Global Agriculture ETF</t>
  </si>
  <si>
    <t>$19.95M</t>
  </si>
  <si>
    <t>SEF</t>
  </si>
  <si>
    <t>ProShares Short Financials</t>
  </si>
  <si>
    <t>$19.52M</t>
  </si>
  <si>
    <t>PEX</t>
  </si>
  <si>
    <t>ProShares Global Listed Private Equity ETF</t>
  </si>
  <si>
    <t>$19.46M</t>
  </si>
  <si>
    <t>Equity: Global Private Equity</t>
  </si>
  <si>
    <t>JHMA</t>
  </si>
  <si>
    <t>John Hancock Multifactor Materials ETF</t>
  </si>
  <si>
    <t>$19.24M</t>
  </si>
  <si>
    <t>ENY</t>
  </si>
  <si>
    <t>Invesco Canadian Energy Income ETF</t>
  </si>
  <si>
    <t>$19.16M</t>
  </si>
  <si>
    <t>Equity: Canada Oil &amp; Gas Exploration &amp; Production</t>
  </si>
  <si>
    <t>YLCO</t>
  </si>
  <si>
    <t>Global X YieldCo Index ETF</t>
  </si>
  <si>
    <t>$19.05M</t>
  </si>
  <si>
    <t>PXR</t>
  </si>
  <si>
    <t>Invesco Emerging Markets Infrastructure ETF</t>
  </si>
  <si>
    <t>$17.97M</t>
  </si>
  <si>
    <t>CARZ</t>
  </si>
  <si>
    <t>First Trust NASDAQ Global Auto Index Fund</t>
  </si>
  <si>
    <t>$16.74M</t>
  </si>
  <si>
    <t>Equity: Global Automobiles &amp; Parts</t>
  </si>
  <si>
    <t>PUW</t>
  </si>
  <si>
    <t>Invesco WilderHill Progressive Energy ETF</t>
  </si>
  <si>
    <t>$16.17M</t>
  </si>
  <si>
    <t>AMJL</t>
  </si>
  <si>
    <t>Credit Suisse X-Links Monthly Pay 2xLeveraged Alerian MLP Index ETN</t>
  </si>
  <si>
    <t>$15.76M</t>
  </si>
  <si>
    <t>FONE</t>
  </si>
  <si>
    <t>First Trust NASDAQ Smartphone Index Fund</t>
  </si>
  <si>
    <t>$15.52M</t>
  </si>
  <si>
    <t>Equity: Global Phones &amp; Handheld Devices</t>
  </si>
  <si>
    <t>EWRE</t>
  </si>
  <si>
    <t>Invesco S&amp;P 500 Equal Weight Real Estate ETF</t>
  </si>
  <si>
    <t>$15.51M</t>
  </si>
  <si>
    <t>SOIL</t>
  </si>
  <si>
    <t>Global X Fertilizers/Potash ETF</t>
  </si>
  <si>
    <t>$14.34M</t>
  </si>
  <si>
    <t>ACES</t>
  </si>
  <si>
    <t>ALPS Clean Energy ETF</t>
  </si>
  <si>
    <t>$14.02M</t>
  </si>
  <si>
    <t>UTES</t>
  </si>
  <si>
    <t>Reaves Utilities ETF</t>
  </si>
  <si>
    <t>$13.50M</t>
  </si>
  <si>
    <t>WREI</t>
  </si>
  <si>
    <t>Invesco Wilshire U.S. REIT ETF</t>
  </si>
  <si>
    <t>$13.32M</t>
  </si>
  <si>
    <t>UPW</t>
  </si>
  <si>
    <t>ProShares Ultra Utilities</t>
  </si>
  <si>
    <t>$13.21M</t>
  </si>
  <si>
    <t>Leveraged Equity: U.S. Utilities</t>
  </si>
  <si>
    <t>FLM</t>
  </si>
  <si>
    <t>First Trust Global Engineering and Construction ETF</t>
  </si>
  <si>
    <t>$13.19M</t>
  </si>
  <si>
    <t>Equity: Global Construction &amp; Engineering</t>
  </si>
  <si>
    <t>LOUP</t>
  </si>
  <si>
    <t>Innovator Loup Frontier Tech ETF</t>
  </si>
  <si>
    <t>Innovator Capital Management</t>
  </si>
  <si>
    <t>$12.68M</t>
  </si>
  <si>
    <t>ORG</t>
  </si>
  <si>
    <t>The Organics ETF</t>
  </si>
  <si>
    <t>Janus Henderson</t>
  </si>
  <si>
    <t>$11.56M</t>
  </si>
  <si>
    <t>Equity: Global Consumer Non-cyclicals</t>
  </si>
  <si>
    <t>CROP</t>
  </si>
  <si>
    <t>IQ Global Agribusiness Small Cap ETF</t>
  </si>
  <si>
    <t>$10.53M</t>
  </si>
  <si>
    <t>GOAU</t>
  </si>
  <si>
    <t>U.S. Global GO Gold and Precious Metal Miners ETF</t>
  </si>
  <si>
    <t>$10.52M</t>
  </si>
  <si>
    <t>SLIM</t>
  </si>
  <si>
    <t>The Obesity ETF</t>
  </si>
  <si>
    <t>$10.20M</t>
  </si>
  <si>
    <t>OLD</t>
  </si>
  <si>
    <t>The Long-Term Care ETF</t>
  </si>
  <si>
    <t>$10.10M</t>
  </si>
  <si>
    <t>USAI</t>
  </si>
  <si>
    <t>American Energy Independence ETF</t>
  </si>
  <si>
    <t>SL Advisors</t>
  </si>
  <si>
    <t>$9.92M</t>
  </si>
  <si>
    <t>REK</t>
  </si>
  <si>
    <t>ProShares Short Real Estate</t>
  </si>
  <si>
    <t>$9.89M</t>
  </si>
  <si>
    <t>XKFS</t>
  </si>
  <si>
    <t>SPDR Kensho Future Security ETF</t>
  </si>
  <si>
    <t>$9.70M</t>
  </si>
  <si>
    <t>MLPG</t>
  </si>
  <si>
    <t>ETRACS Alerian Natural Gas MLP ETN</t>
  </si>
  <si>
    <t>$9.62M</t>
  </si>
  <si>
    <t>MLPB</t>
  </si>
  <si>
    <t>ETRACS Alerian MLP Infrastructure Index ETN Series B</t>
  </si>
  <si>
    <t>$9.38M</t>
  </si>
  <si>
    <t>PMR</t>
  </si>
  <si>
    <t>Invesco Dynamic Retail ETF</t>
  </si>
  <si>
    <t>$9.37M</t>
  </si>
  <si>
    <t>Equity: U.S. Retail</t>
  </si>
  <si>
    <t>TPOR</t>
  </si>
  <si>
    <t>Direxion Daily Transportation Bull 3x Shares</t>
  </si>
  <si>
    <t>$8.78M</t>
  </si>
  <si>
    <t>Leveraged Equity: U.S. Transportation</t>
  </si>
  <si>
    <t>GDXX</t>
  </si>
  <si>
    <t>ProShares Ultra Gold Miners</t>
  </si>
  <si>
    <t>$8.56M</t>
  </si>
  <si>
    <t>FTRI</t>
  </si>
  <si>
    <t>First Trust Indxx Global Natural Resources Income ETF</t>
  </si>
  <si>
    <t>$8.45M</t>
  </si>
  <si>
    <t>BDCZ</t>
  </si>
  <si>
    <t>ETRACS Linked to Wells Fargo Business Development Co Index ETN Series B</t>
  </si>
  <si>
    <t>$7.79M</t>
  </si>
  <si>
    <t>EUFL</t>
  </si>
  <si>
    <t>Direxion Daily MSCI European Financials Bull 2X Shares</t>
  </si>
  <si>
    <t>$7.63M</t>
  </si>
  <si>
    <t>Leveraged Equity: Developed Europe Financials</t>
  </si>
  <si>
    <t>TETF</t>
  </si>
  <si>
    <t>ETF Industry Exposure &amp; Financial Services ETF</t>
  </si>
  <si>
    <t>$7.22M</t>
  </si>
  <si>
    <t>BATT</t>
  </si>
  <si>
    <t>Amplify Advanced Battery Metals and Materials ETF</t>
  </si>
  <si>
    <t>Amplify</t>
  </si>
  <si>
    <t>$6.84M</t>
  </si>
  <si>
    <t>AMUB</t>
  </si>
  <si>
    <t>ETRACS Alerian MLP Index ETN Series B</t>
  </si>
  <si>
    <t>UGE</t>
  </si>
  <si>
    <t>ProShares Ultra Consumer Goods</t>
  </si>
  <si>
    <t>$6.69M</t>
  </si>
  <si>
    <t>Leveraged Equity: U.S. Consumer Non-cyclicals</t>
  </si>
  <si>
    <t>PPLN</t>
  </si>
  <si>
    <t>J.P. Morgan Cushing 30 MLP Index ETN</t>
  </si>
  <si>
    <t>$6.41M</t>
  </si>
  <si>
    <t>LBDC</t>
  </si>
  <si>
    <t>ETRACS 2xLeveraged Long Wells Fargo Business Development Company ETN Series B</t>
  </si>
  <si>
    <t>$5.70M</t>
  </si>
  <si>
    <t>Leveraged Equity: U.S. Private Equity</t>
  </si>
  <si>
    <t>EMTY</t>
  </si>
  <si>
    <t>ProShares Decline of the Retail Store ETF</t>
  </si>
  <si>
    <t>$5.69M</t>
  </si>
  <si>
    <t>Inverse Equity: U.S. Retail</t>
  </si>
  <si>
    <t>IEHS</t>
  </si>
  <si>
    <t>iShares Evolved U.S. Healthcare Staples ETF</t>
  </si>
  <si>
    <t>$5.58M</t>
  </si>
  <si>
    <t>Equity: U.S. Health Care Services &amp; Equipment</t>
  </si>
  <si>
    <t>XKII</t>
  </si>
  <si>
    <t>SPDR Kensho Intelligent Structure ETF</t>
  </si>
  <si>
    <t>$5.48M</t>
  </si>
  <si>
    <t>XKST</t>
  </si>
  <si>
    <t>SPDR Kensho Smart Mobility ETF</t>
  </si>
  <si>
    <t>GASX</t>
  </si>
  <si>
    <t>Direxion Daily Natural Gas Related Bear 3x Shares</t>
  </si>
  <si>
    <t>$5.39M</t>
  </si>
  <si>
    <t>Inverse Equity: U.S. Natural Gas</t>
  </si>
  <si>
    <t>IEDI</t>
  </si>
  <si>
    <t>iShares Evolved U.S. Discretionary Spending ETF</t>
  </si>
  <si>
    <t>$5.26M</t>
  </si>
  <si>
    <t>SMN</t>
  </si>
  <si>
    <t>ProShares UltraShort Basic Materials</t>
  </si>
  <si>
    <t>$5.19M</t>
  </si>
  <si>
    <t>Inverse Equity: U.S. Basic Materials</t>
  </si>
  <si>
    <t>IEME</t>
  </si>
  <si>
    <t>iShares Evolved U.S. Media and Entertainment ETF</t>
  </si>
  <si>
    <t>$5.17M</t>
  </si>
  <si>
    <t>IETC</t>
  </si>
  <si>
    <t>iShares Evolved U.S. Technology ETF</t>
  </si>
  <si>
    <t>$5.10M</t>
  </si>
  <si>
    <t>IEIH</t>
  </si>
  <si>
    <t>iShares Evolved U.S. Innovative Healthcare ETF</t>
  </si>
  <si>
    <t>$5.07M</t>
  </si>
  <si>
    <t>Equity: U.S. Pharmaceuticals &amp; Medical Research</t>
  </si>
  <si>
    <t>LRET</t>
  </si>
  <si>
    <t>ETRACS Monthly Pay 2xLeveraged MSCI US REIT INDEX ETN</t>
  </si>
  <si>
    <t>$4.98M</t>
  </si>
  <si>
    <t>FTAG</t>
  </si>
  <si>
    <t>First Trust Indxx Global Agriculture ETF</t>
  </si>
  <si>
    <t>$4.70M</t>
  </si>
  <si>
    <t>IEFN</t>
  </si>
  <si>
    <t>iShares Evolved U.S. Financials ETF</t>
  </si>
  <si>
    <t>$4.66M</t>
  </si>
  <si>
    <t>DUSL</t>
  </si>
  <si>
    <t>Direxion Daily Industrials Bull 3X Shares</t>
  </si>
  <si>
    <t>$4.64M</t>
  </si>
  <si>
    <t>ZBIO</t>
  </si>
  <si>
    <t>ProShares UltraPro Short Nasdaq Biotechnology</t>
  </si>
  <si>
    <t>$4.41M</t>
  </si>
  <si>
    <t>SDP</t>
  </si>
  <si>
    <t>ProShares UltraShort Utilities</t>
  </si>
  <si>
    <t>$4.35M</t>
  </si>
  <si>
    <t>Inverse Equity: U.S. Utilities</t>
  </si>
  <si>
    <t>PILL</t>
  </si>
  <si>
    <t>Direxion Daily Pharmaceutical &amp; Medical Bull 3X Shares</t>
  </si>
  <si>
    <t>$4.34M</t>
  </si>
  <si>
    <t>Leveraged Equity: U.S. Pharmaceuticals</t>
  </si>
  <si>
    <t>TBLU</t>
  </si>
  <si>
    <t>Tortoise Global Water ESG Fund</t>
  </si>
  <si>
    <t>Montage Managers</t>
  </si>
  <si>
    <t>$4.06M</t>
  </si>
  <si>
    <t>UTSL</t>
  </si>
  <si>
    <t>Direxion Daily Utilities Bull 3X Shares</t>
  </si>
  <si>
    <t>$4.04M</t>
  </si>
  <si>
    <t>SRVR</t>
  </si>
  <si>
    <t>Pacer Benchmark Data &amp; Infrastructure Real Estate SCTR ETF</t>
  </si>
  <si>
    <t>Pacer Financial</t>
  </si>
  <si>
    <t>$3.63M</t>
  </si>
  <si>
    <t>IECS</t>
  </si>
  <si>
    <t>iShares Evolved U.S. Consumer Staples ETF</t>
  </si>
  <si>
    <t>$3.61M</t>
  </si>
  <si>
    <t>SSG</t>
  </si>
  <si>
    <t>ProShares UltraShort Semiconductors</t>
  </si>
  <si>
    <t>$3.56M</t>
  </si>
  <si>
    <t>GNRX</t>
  </si>
  <si>
    <t>VanEck Vectors Generic Drugs ETF</t>
  </si>
  <si>
    <t>$3.50M</t>
  </si>
  <si>
    <t>Equity: Global Pharmaceuticals</t>
  </si>
  <si>
    <t>XTH</t>
  </si>
  <si>
    <t>SPDR S&amp;P Technology Hardware ETF</t>
  </si>
  <si>
    <t>$3.44M</t>
  </si>
  <si>
    <t>Equity: U.S. Technology Equipment</t>
  </si>
  <si>
    <t>FTXD</t>
  </si>
  <si>
    <t>First Trust Nasdaq Retail ETF</t>
  </si>
  <si>
    <t>FTXH</t>
  </si>
  <si>
    <t>First Trust Nasdaq Pharmaceuticals ETF</t>
  </si>
  <si>
    <t>$3.31M</t>
  </si>
  <si>
    <t>Equity: U.S. Pharmaceuticals</t>
  </si>
  <si>
    <t>REW</t>
  </si>
  <si>
    <t>ProShares UltraShort Technology</t>
  </si>
  <si>
    <t>$3.24M</t>
  </si>
  <si>
    <t>CHIM</t>
  </si>
  <si>
    <t>Global X China Materials ETF</t>
  </si>
  <si>
    <t>$3.22M</t>
  </si>
  <si>
    <t>Equity: China Basic Materials</t>
  </si>
  <si>
    <t>CHIE</t>
  </si>
  <si>
    <t>Global X China Energy ETF</t>
  </si>
  <si>
    <t>$3.00M</t>
  </si>
  <si>
    <t>Equity: China Energy</t>
  </si>
  <si>
    <t>WDRW</t>
  </si>
  <si>
    <t>Direxion Daily Regional Banks Bear 3X Shares</t>
  </si>
  <si>
    <t>$2.86M</t>
  </si>
  <si>
    <t>Inverse Equity: U.S. Banks</t>
  </si>
  <si>
    <t>HOML</t>
  </si>
  <si>
    <t>ETRACS Monthly Reset 2xLeveraged ISE Exclusively Homebuilders ETN</t>
  </si>
  <si>
    <t>$2.85M</t>
  </si>
  <si>
    <t>GDXS</t>
  </si>
  <si>
    <t>Proshares Ultrashort Gold Miners</t>
  </si>
  <si>
    <t>$2.79M</t>
  </si>
  <si>
    <t>SZK</t>
  </si>
  <si>
    <t>ProShares UltraShort Consumer Goods</t>
  </si>
  <si>
    <t>$2.69M</t>
  </si>
  <si>
    <t>Inverse Equity: U.S. Consumer Non-cyclicals</t>
  </si>
  <si>
    <t>CHII</t>
  </si>
  <si>
    <t>Global X China Industrials ETF</t>
  </si>
  <si>
    <t>$2.64M</t>
  </si>
  <si>
    <t>Equity: China Industrials</t>
  </si>
  <si>
    <t>IFRA</t>
  </si>
  <si>
    <t>iShares U.S. Infrastructure ETF</t>
  </si>
  <si>
    <t>$2.59M</t>
  </si>
  <si>
    <t>RTL</t>
  </si>
  <si>
    <t>Pacer Benchmark Retail Real Estate SCTR ETF</t>
  </si>
  <si>
    <t>$2.57M</t>
  </si>
  <si>
    <t>BUY</t>
  </si>
  <si>
    <t>USCF SummerHaven SHPEI Index Fund</t>
  </si>
  <si>
    <t>USCF Advisers</t>
  </si>
  <si>
    <t>$2.55M</t>
  </si>
  <si>
    <t>BUYN</t>
  </si>
  <si>
    <t>USCF SummerHaven SHPEN Index Fund</t>
  </si>
  <si>
    <t>$2.53M</t>
  </si>
  <si>
    <t>INDS</t>
  </si>
  <si>
    <t>Pacer Benchmark Industrial Real Estate SCTR ETF</t>
  </si>
  <si>
    <t>$2.39M</t>
  </si>
  <si>
    <t>FTXR</t>
  </si>
  <si>
    <t>First Trust Nasdaq Transportation ETF</t>
  </si>
  <si>
    <t>$2.33M</t>
  </si>
  <si>
    <t>AUGR</t>
  </si>
  <si>
    <t>Defiance Future Tech ETF</t>
  </si>
  <si>
    <t>Defiance ETFs</t>
  </si>
  <si>
    <t>$2.26M</t>
  </si>
  <si>
    <t>SIJ</t>
  </si>
  <si>
    <t>ProShares UltraShort Industrials</t>
  </si>
  <si>
    <t>$2.25M</t>
  </si>
  <si>
    <t>Inverse Equity: U.S. Industrials</t>
  </si>
  <si>
    <t>QTUM</t>
  </si>
  <si>
    <t>Defiance Quantum ETF</t>
  </si>
  <si>
    <t>$2.21M</t>
  </si>
  <si>
    <t>KMED</t>
  </si>
  <si>
    <t>KraneShares Emerging Markets Healthcare Index ETF</t>
  </si>
  <si>
    <t>$2.19M</t>
  </si>
  <si>
    <t>Equity: Emerging Markets Health Care</t>
  </si>
  <si>
    <t>CHNA</t>
  </si>
  <si>
    <t>Loncar China BioPharma ETF</t>
  </si>
  <si>
    <t>$1.97M</t>
  </si>
  <si>
    <t>Equity: China Biotech</t>
  </si>
  <si>
    <t>SBM</t>
  </si>
  <si>
    <t>ProShares Short Basic Materials</t>
  </si>
  <si>
    <t>$1.93M</t>
  </si>
  <si>
    <t>ARVR</t>
  </si>
  <si>
    <t>Tactile Analytics ETF</t>
  </si>
  <si>
    <t>$1.92M</t>
  </si>
  <si>
    <t>PRME</t>
  </si>
  <si>
    <t>First Trust Heitman Global Prime Real Estate ETF</t>
  </si>
  <si>
    <t>$1.89M</t>
  </si>
  <si>
    <t>DDG</t>
  </si>
  <si>
    <t>ProShares Short Oil &amp; Gas</t>
  </si>
  <si>
    <t>$1.64M</t>
  </si>
  <si>
    <t>SCC</t>
  </si>
  <si>
    <t>ProShares UltraShort Consumer Services</t>
  </si>
  <si>
    <t>$1.24M</t>
  </si>
  <si>
    <t>Inverse Equity: U.S. Consumer Cyclicals</t>
  </si>
  <si>
    <t>FTXG</t>
  </si>
  <si>
    <t>First Trust Nasdaq Food &amp; Beverage ETF</t>
  </si>
  <si>
    <t>$956.00K</t>
  </si>
  <si>
    <t>LTL</t>
  </si>
  <si>
    <t>ProShares Ultra Telecommunications</t>
  </si>
  <si>
    <t>$939.25K</t>
  </si>
  <si>
    <t>Leveraged Equity: U.S. Telecommunications</t>
  </si>
  <si>
    <t>RXD</t>
  </si>
  <si>
    <t>ProShares UltraShort Health Care</t>
  </si>
  <si>
    <t>$872.61K</t>
  </si>
  <si>
    <t>Inverse Equity: U.S. Health Care</t>
  </si>
  <si>
    <t>FINZ</t>
  </si>
  <si>
    <t>ProShares UltraPro Short Financial Select Sector</t>
  </si>
  <si>
    <t>$777.88K</t>
  </si>
  <si>
    <t>MLPY</t>
  </si>
  <si>
    <t>Morgan Stanley Cushing MLP High Income Index ETN</t>
  </si>
  <si>
    <t>Morgan Stanley</t>
  </si>
  <si>
    <t>--</t>
  </si>
  <si>
    <t>AZN.L</t>
  </si>
  <si>
    <t>AstraZeneca Plc Ord Shares</t>
  </si>
  <si>
    <t>Drug Manufacturers - Major</t>
  </si>
  <si>
    <t>SAN.PA</t>
  </si>
  <si>
    <t>Global Renewable Energy</t>
  </si>
  <si>
    <t>Global Technology</t>
  </si>
  <si>
    <t>U.S. MLPs</t>
  </si>
  <si>
    <t>Global Metals &amp; Mining</t>
  </si>
  <si>
    <t>U.S. Biotech</t>
  </si>
  <si>
    <t>U.S. Real Estate</t>
  </si>
  <si>
    <t>U.S. Private Equity</t>
  </si>
  <si>
    <t>Global Casinos / Gaming</t>
  </si>
  <si>
    <t>U.S. Health Care</t>
  </si>
  <si>
    <t>Global Natural Resources</t>
  </si>
  <si>
    <t>Global Automobiles &amp; Parts</t>
  </si>
  <si>
    <t>China Energy</t>
  </si>
  <si>
    <t>China Industrials</t>
  </si>
  <si>
    <t>China Basic Materials</t>
  </si>
  <si>
    <t>China Consumer</t>
  </si>
  <si>
    <t>China Financials</t>
  </si>
  <si>
    <t>China Biotech</t>
  </si>
  <si>
    <t>Global Oil &amp; Gas</t>
  </si>
  <si>
    <t>Global Agriculture</t>
  </si>
  <si>
    <t>China Internet</t>
  </si>
  <si>
    <t>U.S. Energy</t>
  </si>
  <si>
    <t>U.S. Aerospace &amp; Defense</t>
  </si>
  <si>
    <t>Global Financials</t>
  </si>
  <si>
    <t>U.S. Banks</t>
  </si>
  <si>
    <t>U.S. Oil &amp; Gas Exploration &amp; Production</t>
  </si>
  <si>
    <t>Global Ex-U.S. Real Estate</t>
  </si>
  <si>
    <t>U.S. Industrials</t>
  </si>
  <si>
    <t>Global Gold Miners</t>
  </si>
  <si>
    <t>Japan Financials</t>
  </si>
  <si>
    <t>Emerging Markets Consumer</t>
  </si>
  <si>
    <t>Emerging Markets Infrastructure</t>
  </si>
  <si>
    <t>U.S. Retail</t>
  </si>
  <si>
    <t>Canada Oil &amp; Gas Exploration &amp; Production</t>
  </si>
  <si>
    <t>Developed Europe Financials</t>
  </si>
  <si>
    <t>Global Environment</t>
  </si>
  <si>
    <t>U.S. Financials</t>
  </si>
  <si>
    <t>U.S. Natural Gas</t>
  </si>
  <si>
    <t>U.S. Internet</t>
  </si>
  <si>
    <t>Developed Markets Real Estate</t>
  </si>
  <si>
    <t>Global Oil &amp; Gas Exploration &amp; Production</t>
  </si>
  <si>
    <t>Global Construction &amp; Engineering</t>
  </si>
  <si>
    <t>U.S. Technology</t>
  </si>
  <si>
    <t>Global Phones &amp; Handheld Devices</t>
  </si>
  <si>
    <t>U.S. Food</t>
  </si>
  <si>
    <t>U.S. Pharmaceuticals</t>
  </si>
  <si>
    <t>U.S. Semiconductors</t>
  </si>
  <si>
    <t>U.S. Oil &amp; Gas</t>
  </si>
  <si>
    <t>U.S. Transportation</t>
  </si>
  <si>
    <t>Global Toys &amp; Games</t>
  </si>
  <si>
    <t>Global Infrastructure</t>
  </si>
  <si>
    <t>Global Pharmaceuticals</t>
  </si>
  <si>
    <t>Global Real Estate</t>
  </si>
  <si>
    <t>U.S. Homebuilding</t>
  </si>
  <si>
    <t>U.S. Insurance</t>
  </si>
  <si>
    <t>U.S. Consumer Non-cyclicals</t>
  </si>
  <si>
    <t>U.S. Consumer Cyclicals</t>
  </si>
  <si>
    <t>U.S. Health Care Services &amp; Equipment</t>
  </si>
  <si>
    <t>U.S. Pharmaceuticals &amp; Medical Research</t>
  </si>
  <si>
    <t>U.S. Media &amp; Publishing</t>
  </si>
  <si>
    <t>Developed Europe Real Estate</t>
  </si>
  <si>
    <t>Global Aerospace &amp; Defense</t>
  </si>
  <si>
    <t>North America Technology</t>
  </si>
  <si>
    <t>North America Communications Equipment</t>
  </si>
  <si>
    <t>North America Software</t>
  </si>
  <si>
    <t>U.S. Health Care Providers &amp; Services</t>
  </si>
  <si>
    <t>U.S. Health Care Equipment &amp; Supplies</t>
  </si>
  <si>
    <t>India Consumer</t>
  </si>
  <si>
    <t>Israel Technology</t>
  </si>
  <si>
    <t>Global Energy</t>
  </si>
  <si>
    <t>Global Health Care</t>
  </si>
  <si>
    <t>U.S. Financial Services</t>
  </si>
  <si>
    <t>Global Transportation</t>
  </si>
  <si>
    <t>U.S. Basic Materials</t>
  </si>
  <si>
    <t>U.S. Utilities</t>
  </si>
  <si>
    <t>Global Utilities</t>
  </si>
  <si>
    <t>U.S. Banking and Investment Services</t>
  </si>
  <si>
    <t>Emerging Markets Technology</t>
  </si>
  <si>
    <t>Emerging Markets Health Care</t>
  </si>
  <si>
    <t>Global Coal</t>
  </si>
  <si>
    <t>China Health Care</t>
  </si>
  <si>
    <t>China Technology</t>
  </si>
  <si>
    <t>U.S. Telecommunications</t>
  </si>
  <si>
    <t>U.S. Mortgage REITs</t>
  </si>
  <si>
    <t>Global Nuclear Energy</t>
  </si>
  <si>
    <t>Global Internet</t>
  </si>
  <si>
    <t>Global Oil &amp; Gas Equipment &amp; Services</t>
  </si>
  <si>
    <t>Global - Total Market</t>
  </si>
  <si>
    <t>Global Consumer Non-cyclicals</t>
  </si>
  <si>
    <t>U.S. Leisure &amp; Recreation</t>
  </si>
  <si>
    <t>Global Private Equity</t>
  </si>
  <si>
    <t>Global Water</t>
  </si>
  <si>
    <t>U.S. Oil &amp; Gas Equipment &amp; Services</t>
  </si>
  <si>
    <t>Global Retail</t>
  </si>
  <si>
    <t>Global Shipping</t>
  </si>
  <si>
    <t>Global Silver Miners</t>
  </si>
  <si>
    <t>Global Steel</t>
  </si>
  <si>
    <t>Global Semiconductors</t>
  </si>
  <si>
    <t>China Real Estate</t>
  </si>
  <si>
    <t>U.S. Software</t>
  </si>
  <si>
    <t>U.S. Technology Equipment</t>
  </si>
  <si>
    <t>VVUS</t>
  </si>
  <si>
    <t>APHA</t>
  </si>
  <si>
    <t>Aphria Inc</t>
  </si>
  <si>
    <t>Medical Products</t>
  </si>
  <si>
    <t>PAWZ</t>
  </si>
  <si>
    <t>ProShares Pet Care ETF</t>
  </si>
  <si>
    <t>Equity Miscellaneous</t>
  </si>
  <si>
    <t>PAGP</t>
  </si>
  <si>
    <t>GLPG</t>
  </si>
  <si>
    <t>Galapagos NV</t>
  </si>
  <si>
    <t xml:space="preserve">Healthcare </t>
  </si>
  <si>
    <t>BTI</t>
  </si>
  <si>
    <t>NEAR</t>
  </si>
  <si>
    <t>iShares Short Maturity Bond ETF</t>
  </si>
  <si>
    <t>SCHF</t>
  </si>
  <si>
    <t>Schwab International Equity</t>
  </si>
  <si>
    <t>International Equity</t>
  </si>
  <si>
    <t>IXUS</t>
  </si>
  <si>
    <t>iShares Core MSCI Total International Stock</t>
  </si>
  <si>
    <t>DBEF</t>
  </si>
  <si>
    <t>Xtrackers MSCI EAFE Hedged Equity</t>
  </si>
  <si>
    <t>IEFA</t>
  </si>
  <si>
    <t>iShares Core MSCI EAFE</t>
  </si>
  <si>
    <t>ETP</t>
  </si>
  <si>
    <t>EQL</t>
  </si>
  <si>
    <t>ALPS Equal Sector Weight ETF</t>
  </si>
  <si>
    <t>USHG</t>
  </si>
  <si>
    <t>AGFiQ Dynamic Hedged U.S. Equity ETF</t>
  </si>
  <si>
    <t>Long-Short Equity</t>
  </si>
  <si>
    <t>FFIN</t>
  </si>
  <si>
    <t>MCHI</t>
  </si>
  <si>
    <t>iShares MSCI China ETF</t>
  </si>
  <si>
    <t>Equity Large Cap</t>
  </si>
  <si>
    <t>SBSW</t>
  </si>
  <si>
    <t>Sibayne-Stillwater</t>
  </si>
  <si>
    <t>Gold</t>
  </si>
  <si>
    <t>NFX</t>
  </si>
  <si>
    <t>NEXCF</t>
  </si>
  <si>
    <t>NexTech AR Solutions Corp</t>
  </si>
  <si>
    <t>Internet Retail</t>
  </si>
  <si>
    <t>ILF</t>
  </si>
  <si>
    <t>EWG</t>
  </si>
  <si>
    <t>EWO</t>
  </si>
  <si>
    <t>EWN</t>
  </si>
  <si>
    <t>iShares Latin America 40 ETF</t>
  </si>
  <si>
    <t>Latin America</t>
  </si>
  <si>
    <t>iShares MSCI Germany ETF</t>
  </si>
  <si>
    <t>Germany</t>
  </si>
  <si>
    <t>iShares MSCI Austria Capped</t>
  </si>
  <si>
    <t>Austria</t>
  </si>
  <si>
    <t>Netherlands</t>
  </si>
  <si>
    <t>iShares MSCI Netherlands</t>
  </si>
  <si>
    <t>TNK</t>
  </si>
  <si>
    <t>AAPL</t>
  </si>
  <si>
    <t>TSLA</t>
  </si>
  <si>
    <t>FXY</t>
  </si>
  <si>
    <t>Invesco CurrencyShares Japanese Yen Trust</t>
  </si>
  <si>
    <t>Japan Currency</t>
  </si>
  <si>
    <t>OILK</t>
  </si>
  <si>
    <t>ProShares K-1 Free Crude Oil Strategy</t>
  </si>
  <si>
    <t>Oil Commodities</t>
  </si>
  <si>
    <t>FXF</t>
  </si>
  <si>
    <t>FXA</t>
  </si>
  <si>
    <t>FXC</t>
  </si>
  <si>
    <t>CYB</t>
  </si>
  <si>
    <t>DBV</t>
  </si>
  <si>
    <t>CEW</t>
  </si>
  <si>
    <t>Invesco CurrencyShares Swiss Franc Trust</t>
  </si>
  <si>
    <t xml:space="preserve">Invesco CurrencyShares Australian Dollar Trust </t>
  </si>
  <si>
    <t xml:space="preserve">Invesco CurrencyShares Canadian Dollar Trust </t>
  </si>
  <si>
    <t>WisdomTree Chinese Yuan Fund</t>
  </si>
  <si>
    <t>Invesco DB G10 Currency Harvest Fund</t>
  </si>
  <si>
    <t>WisdomTree Emerging Currency Fund</t>
  </si>
  <si>
    <t>CHAD</t>
  </si>
  <si>
    <t>Direxion Daily CSI 300 China A Share Bear 1X Shares</t>
  </si>
  <si>
    <t>Inverse Currency</t>
  </si>
  <si>
    <t>CROC</t>
  </si>
  <si>
    <t>ProShares UltraShort Australian Dollar</t>
  </si>
  <si>
    <t>EWW</t>
  </si>
  <si>
    <t xml:space="preserve">iShares MSCI Mexico Capped </t>
  </si>
  <si>
    <t>Equity Mexico</t>
  </si>
  <si>
    <t>YCS</t>
  </si>
  <si>
    <t>ProShares UltraShort Yen</t>
  </si>
  <si>
    <t>USO</t>
  </si>
  <si>
    <t>United States Oil Fund</t>
  </si>
  <si>
    <t>insert IGNORE into securitymaster(symbol,company,cik,sector,industry,security_type)values('USO','United States Oil Fund','','Oil Commodities','Oil Commodities','ETF');</t>
  </si>
  <si>
    <t>AGQ</t>
  </si>
  <si>
    <t>ProShares Ultra Silver</t>
  </si>
  <si>
    <t>Silver Commodities</t>
  </si>
  <si>
    <t>insert IGNORE into securitymaster(symbol,company,cik,sector,industry,security_type)values('AGQ','ProShares Ultra Silver','','Silver Commodities','Silver Commodities','ETF');</t>
  </si>
  <si>
    <t>DBA</t>
  </si>
  <si>
    <t>Invesco DB Agriculture Fund</t>
  </si>
  <si>
    <t>Agriculture Commodities</t>
  </si>
  <si>
    <t>insert IGNORE into securitymaster(symbol,company,cik,sector,industry,security_type)values('DBA','Invesco DB Agriculture Fund','','Agriculture Commodities','Agriculture Commodities','ETF');</t>
  </si>
  <si>
    <t>UNG</t>
  </si>
  <si>
    <t>United States Natural Gas</t>
  </si>
  <si>
    <t>Natural Gas Commodities</t>
  </si>
  <si>
    <t>insert IGNORE into securitymaster(symbol,company,cik,sector,industry,security_type)values('UNG','United States Natural Gas','','Natural Gas Commodities','Natural Gas Commodities','ETF');</t>
  </si>
  <si>
    <t>UGL</t>
  </si>
  <si>
    <t>ProShares Ultra Gold</t>
  </si>
  <si>
    <t>Gold Commodities</t>
  </si>
  <si>
    <t>insert IGNORE into securitymaster(symbol,company,cik,sector,industry,security_type)values('UGL','ProShares Ultra Gold','','Gold Commodities','Gold Commodities','ETF');</t>
  </si>
  <si>
    <t>DBB</t>
  </si>
  <si>
    <t>Invesco DB Base Metals Fund</t>
  </si>
  <si>
    <t>Metals Commodities</t>
  </si>
  <si>
    <t>insert IGNORE into securitymaster(symbol,company,cik,sector,industry,security_type)values('DBB','Invesco DB Base Metals Fund','','Metals Commodities','Metals Commodities','ETF');</t>
  </si>
  <si>
    <t>CORN</t>
  </si>
  <si>
    <t>Teucrium Corn Fund</t>
  </si>
  <si>
    <t>Corn Commodities</t>
  </si>
  <si>
    <t>insert IGNORE into securitymaster(symbol,company,cik,sector,industry,security_type)values('CORN','Teucrium Corn Fund','','Corn Commodities','Corn Commodities','ETF');</t>
  </si>
  <si>
    <t>DBP</t>
  </si>
  <si>
    <t>Invesco DB Precious Metals Fund</t>
  </si>
  <si>
    <t>Precious Metals Commodities</t>
  </si>
  <si>
    <t>insert IGNORE into securitymaster(symbol,company,cik,sector,industry,security_type)values('DBP','Invesco DB Precious Metals Fund','','Precious Metals Commodities','Precious Metals Commodities','ETF');</t>
  </si>
  <si>
    <t>Brent Crude Commodties</t>
  </si>
  <si>
    <t>Brent Crude Commodities</t>
  </si>
  <si>
    <t>insert IGNORE into securitymaster(symbol,company,cik,sector,industry,security_type)values('BNO','United States Brent Oil Fund','','Brent Crude Commodties','Brent Crude Commodities','ETF');</t>
  </si>
  <si>
    <t>COW</t>
  </si>
  <si>
    <t>iPath Dow Jones-UBS Livestock Subindex Total Return ETN</t>
  </si>
  <si>
    <t>Cattle and Lean Hogs Commodities</t>
  </si>
  <si>
    <t>insert IGNORE into securitymaster(symbol,company,cik,sector,industry,security_type)values('COW','iPath Dow Jones-UBS Livestock Subindex Total Return ETN','','Cattle and Lean Hogs Commodities','Cattle and Lean Hogs Commodities','ETF');</t>
  </si>
  <si>
    <t>FEZ</t>
  </si>
  <si>
    <t>SPDR Euro STOXX 50 ETF</t>
  </si>
  <si>
    <t>Eurostoxx 50</t>
  </si>
  <si>
    <t>insert IGNORE into securitymaster(symbol,company,cik,sector,industry,security_type)values('FEZ','SPDR Euro STOXX 50 ETF','','Eurostoxx 50','Eurostoxx 50','ETF');</t>
  </si>
  <si>
    <t>Hang Seng</t>
  </si>
  <si>
    <t>insert IGNORE into securitymaster(symbol,company,cik,sector,industry,security_type)values('MCHI','iShares MSCI China ETF','','Hang Seng','Hang Seng','ETF');</t>
  </si>
  <si>
    <t>EWJ</t>
  </si>
  <si>
    <t>iShares MSCI Japan ETF</t>
  </si>
  <si>
    <t>Nikkei 225</t>
  </si>
  <si>
    <t>insert IGNORE into securitymaster(symbol,company,cik,sector,industry,security_type)values('EWJ','iShares MSCI Japan ETF','','Nikkei 225','Nikkei 225','ETF');</t>
  </si>
  <si>
    <t>IWM</t>
  </si>
  <si>
    <t>iShares Russell 2000 ETF</t>
  </si>
  <si>
    <t>Russell 2000</t>
  </si>
  <si>
    <t>insert IGNORE into securitymaster(symbol,company,cik,sector,industry,security_type)values('IWM','iShares Russell 2000 ETF','','Russell 2000','Russell 2000','ETF');</t>
  </si>
  <si>
    <t>DAX</t>
  </si>
  <si>
    <t>Global X Funds Global X DAX Germany ETF</t>
  </si>
  <si>
    <t>insert IGNORE into securitymaster(symbol,company,cik,sector,industry,security_type)values('DAX','Global X Funds Global X DAX Germany ETF','','DAX','DAX','ETF');</t>
  </si>
  <si>
    <t>CPER</t>
  </si>
  <si>
    <t>United States Copper Index Fund</t>
  </si>
  <si>
    <t>Copper Commodtities</t>
  </si>
  <si>
    <t>insert IGNORE into securitymaster(symbol,company,cik,sector,industry,security_type)values('CPER','United States Copper Index Fund','','Copper Commodtities','Copper Commodtities','ETF');</t>
  </si>
  <si>
    <t>SOYB</t>
  </si>
  <si>
    <t>Teucrium Soybean Fund</t>
  </si>
  <si>
    <t>Soybeans Commodities</t>
  </si>
  <si>
    <t>insert IGNORE into securitymaster(symbol,company,cik,sector,industry,security_type)values('SOYB','Teucrium Soybean Fund','','Soybeans Commodities','Soybeans Commodities','ETF');</t>
  </si>
  <si>
    <t>CANE</t>
  </si>
  <si>
    <t>Teucrium Sugar Fund</t>
  </si>
  <si>
    <t>Sugar Commodities</t>
  </si>
  <si>
    <t>insert IGNORE into securitymaster(symbol,company,cik,sector,industry,security_type)values('CANE','Teucrium Sugar Fund','','Sugar Commodities','Sugar Commodities','ETF');</t>
  </si>
  <si>
    <t>WEAT</t>
  </si>
  <si>
    <t>Teucrium Wheat Fund</t>
  </si>
  <si>
    <t>Wheat Commodities</t>
  </si>
  <si>
    <t>Wheat Commodties</t>
  </si>
  <si>
    <t>insert IGNORE into securitymaster(symbol,company,cik,sector,industry,security_type)values('WEAT','Teucrium Wheat Fund','','Wheat Commodities','Wheat Commodties','ETF');</t>
  </si>
  <si>
    <t>LBRDK</t>
  </si>
  <si>
    <t>Liberty Broadband</t>
  </si>
  <si>
    <t>Telecomm Services</t>
  </si>
  <si>
    <t>WOOF</t>
  </si>
  <si>
    <t>Petco Health and Wellness Co.</t>
  </si>
  <si>
    <t>Retail</t>
  </si>
  <si>
    <t>Pet Store</t>
  </si>
  <si>
    <t>POSH</t>
  </si>
  <si>
    <t>E-Commerce</t>
  </si>
  <si>
    <t>Poshmark</t>
  </si>
  <si>
    <t>GOEV</t>
  </si>
  <si>
    <t>Canoo Inc Ordinary Shares - Class A</t>
  </si>
  <si>
    <t>Auto Manufacturers</t>
  </si>
  <si>
    <t>BTSC</t>
  </si>
  <si>
    <t>Bitcoin Services, Inc.</t>
  </si>
  <si>
    <t>Capital Markets</t>
  </si>
  <si>
    <t>ERUS</t>
  </si>
  <si>
    <t>iShares MSCI Russia ETF</t>
  </si>
  <si>
    <t>Miscellaneous Region</t>
  </si>
  <si>
    <t>KROP</t>
  </si>
  <si>
    <t>Global X AgTech &amp; Food Innovation ETF</t>
  </si>
  <si>
    <t>Agricultural Technology</t>
  </si>
  <si>
    <t>Food Innovation</t>
  </si>
  <si>
    <t>WEED</t>
  </si>
  <si>
    <t>Roundhill Cannabis ETF</t>
  </si>
  <si>
    <t>Pharmaceuticals</t>
  </si>
  <si>
    <t>MJ</t>
  </si>
  <si>
    <t>ETFMG Alternative Harvest</t>
  </si>
  <si>
    <t>Miscellaneous</t>
  </si>
  <si>
    <t>MSOS</t>
  </si>
  <si>
    <t>AdvisorShares Pure US Cannabis ETF</t>
  </si>
  <si>
    <t>POTX</t>
  </si>
  <si>
    <t>Global X Cannabis ETF</t>
  </si>
  <si>
    <t>THCX</t>
  </si>
  <si>
    <t>The Cannabis ETF</t>
  </si>
  <si>
    <t>YOLO</t>
  </si>
  <si>
    <t>AdvisorShares Pure Cannabis ETF</t>
  </si>
  <si>
    <t>CNBS</t>
  </si>
  <si>
    <t>Amplify Growth Opportunities ETF</t>
  </si>
  <si>
    <t>GXG</t>
  </si>
  <si>
    <t>Global X MSCI Colombia ETF</t>
  </si>
  <si>
    <t>Equity Colombia</t>
  </si>
  <si>
    <t>EZU</t>
  </si>
  <si>
    <t>iShares MSCI Eurozone ETF</t>
  </si>
  <si>
    <t>Equity Europe</t>
  </si>
  <si>
    <t>PFIX</t>
  </si>
  <si>
    <t>Simplify Interest Rate Hedge ETF</t>
  </si>
  <si>
    <t>Inflation-Protected Bond</t>
  </si>
  <si>
    <t>FXAIX</t>
  </si>
  <si>
    <t>Fidelity 500 Index Fund</t>
  </si>
  <si>
    <t>BITO</t>
  </si>
  <si>
    <t>ProShares Bitcoin Strategy ETF</t>
  </si>
  <si>
    <t>VFIAX</t>
  </si>
  <si>
    <t>Vanguard 500 Index Fund Admiral Shares</t>
  </si>
  <si>
    <t>DJT</t>
  </si>
  <si>
    <t>Trump Media &amp; Technology Group</t>
  </si>
  <si>
    <t>Communication Services</t>
  </si>
  <si>
    <t>American Beacon Large Cap Value Fund R6</t>
  </si>
  <si>
    <t>Multi-Cap Value</t>
  </si>
  <si>
    <t>AALRX</t>
  </si>
  <si>
    <t>Vanguard Strategic Small-Cap Equity Fund Investor Shares</t>
  </si>
  <si>
    <t>VSTCX</t>
  </si>
  <si>
    <t>Small Blend</t>
  </si>
  <si>
    <t>VFLO</t>
  </si>
  <si>
    <t>Victoryshares Free Cash Flow ETF</t>
  </si>
  <si>
    <t>^STOXX50E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</si>
</sst>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/>
    <xf numFmtId="43" fontId="0" fillId="0" borderId="0" xfId="0" applyNumberFormat="1"/>
    <xf numFmtId="10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82"/>
  <sheetViews>
    <sheetView tabSelected="1" topLeftCell="A1052" zoomScale="80" zoomScaleNormal="80" workbookViewId="0">
      <selection activeCell="A1082" sqref="A1082"/>
    </sheetView>
  </sheetViews>
  <sheetFormatPr defaultRowHeight="14.25" x14ac:dyDescent="0.45"/>
  <cols>
    <col min="1" max="1" width="9.6640625" bestFit="1" customWidth="1"/>
    <col min="2" max="2" width="57.265625" customWidth="1"/>
    <col min="4" max="4" width="31.265625" bestFit="1" customWidth="1"/>
    <col min="5" max="5" width="50.59765625" bestFit="1" customWidth="1"/>
    <col min="6" max="6" width="13.86328125" bestFit="1" customWidth="1"/>
    <col min="7" max="7" width="162.1328125" customWidth="1"/>
  </cols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x14ac:dyDescent="0.45">
      <c r="A2" t="s">
        <v>8</v>
      </c>
      <c r="B2" t="s">
        <v>9</v>
      </c>
      <c r="C2" t="s">
        <v>6</v>
      </c>
      <c r="D2" t="s">
        <v>6</v>
      </c>
      <c r="E2" t="s">
        <v>6</v>
      </c>
      <c r="F2" t="s">
        <v>7</v>
      </c>
      <c r="G2" t="str">
        <f>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</f>
        <v>insert into securitymaster(symbol,company,cik,sector,industry,security_type)values('VNQ','Vanguard REIT ETF',null,null,null,'ETF');</v>
      </c>
      <c r="H2" t="str">
        <f>IF(A2="null",null, "'"&amp;A2&amp;"'")</f>
        <v>'VNQ'</v>
      </c>
    </row>
    <row r="3" spans="1:8" x14ac:dyDescent="0.45">
      <c r="A3" t="s">
        <v>11</v>
      </c>
      <c r="B3" t="s">
        <v>10</v>
      </c>
      <c r="C3" t="s">
        <v>6</v>
      </c>
      <c r="D3" t="s">
        <v>6</v>
      </c>
      <c r="E3" t="s">
        <v>6</v>
      </c>
      <c r="F3" t="s">
        <v>7</v>
      </c>
      <c r="G3" t="str">
        <f t="shared" ref="G3:G12" si="0">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</f>
        <v>insert into securitymaster(symbol,company,cik,sector,industry,security_type)values('TOLIX','Deutsche Global Infrastructure Instl',null,null,null,'ETF');</v>
      </c>
    </row>
    <row r="4" spans="1:8" x14ac:dyDescent="0.45">
      <c r="A4" t="s">
        <v>12</v>
      </c>
      <c r="B4" t="s">
        <v>13</v>
      </c>
      <c r="C4" t="s">
        <v>6</v>
      </c>
      <c r="D4" t="s">
        <v>6</v>
      </c>
      <c r="E4" t="s">
        <v>6</v>
      </c>
      <c r="F4" t="s">
        <v>7</v>
      </c>
      <c r="G4" t="str">
        <f t="shared" si="0"/>
        <v>insert into securitymaster(symbol,company,cik,sector,industry,security_type)values('BIICX','BlackRock Multi-Asset Income Instl',null,null,null,'ETF');</v>
      </c>
    </row>
    <row r="5" spans="1:8" x14ac:dyDescent="0.45">
      <c r="A5" t="s">
        <v>14</v>
      </c>
      <c r="B5" t="s">
        <v>15</v>
      </c>
      <c r="C5" t="s">
        <v>6</v>
      </c>
      <c r="D5" t="s">
        <v>6</v>
      </c>
      <c r="E5" t="s">
        <v>6</v>
      </c>
      <c r="F5" t="s">
        <v>7</v>
      </c>
      <c r="G5" t="str">
        <f t="shared" si="0"/>
        <v>insert into securitymaster(symbol,company,cik,sector,industry,security_type)values('DGAGX','Dreyfus Appreciation Investor',null,null,null,'ETF');</v>
      </c>
    </row>
    <row r="6" spans="1:8" x14ac:dyDescent="0.45">
      <c r="A6" t="s">
        <v>16</v>
      </c>
      <c r="B6" t="s">
        <v>17</v>
      </c>
      <c r="C6" t="s">
        <v>6</v>
      </c>
      <c r="D6" t="s">
        <v>6</v>
      </c>
      <c r="E6" t="s">
        <v>6</v>
      </c>
      <c r="F6" t="s">
        <v>7</v>
      </c>
      <c r="G6" t="str">
        <f t="shared" si="0"/>
        <v>insert into securitymaster(symbol,company,cik,sector,industry,security_type)values('GACIX','Gabelli Small Cap Growth I',null,null,null,'ETF');</v>
      </c>
    </row>
    <row r="7" spans="1:8" x14ac:dyDescent="0.45">
      <c r="A7" t="s">
        <v>18</v>
      </c>
      <c r="B7" t="s">
        <v>19</v>
      </c>
      <c r="C7" t="s">
        <v>6</v>
      </c>
      <c r="D7" t="s">
        <v>6</v>
      </c>
      <c r="E7" t="s">
        <v>6</v>
      </c>
      <c r="F7" t="s">
        <v>7</v>
      </c>
      <c r="G7" t="str">
        <f t="shared" si="0"/>
        <v>insert into securitymaster(symbol,company,cik,sector,industry,security_type)values('HMCJX','Eagle Mid Cap Stock I',null,null,null,'ETF');</v>
      </c>
    </row>
    <row r="8" spans="1:8" x14ac:dyDescent="0.45">
      <c r="A8" t="s">
        <v>21</v>
      </c>
      <c r="B8" t="s">
        <v>20</v>
      </c>
      <c r="C8" t="s">
        <v>6</v>
      </c>
      <c r="D8" t="s">
        <v>6</v>
      </c>
      <c r="E8" t="s">
        <v>6</v>
      </c>
      <c r="F8" t="s">
        <v>7</v>
      </c>
      <c r="G8" t="str">
        <f t="shared" si="0"/>
        <v>insert into securitymaster(symbol,company,cik,sector,industry,security_type)values('MRFIX','MFS Research I',null,null,null,'ETF');</v>
      </c>
    </row>
    <row r="9" spans="1:8" x14ac:dyDescent="0.45">
      <c r="A9" t="s">
        <v>23</v>
      </c>
      <c r="B9" t="s">
        <v>22</v>
      </c>
      <c r="C9" t="s">
        <v>6</v>
      </c>
      <c r="D9" t="s">
        <v>6</v>
      </c>
      <c r="E9" t="s">
        <v>6</v>
      </c>
      <c r="F9" t="s">
        <v>7</v>
      </c>
      <c r="G9" t="str">
        <f t="shared" si="0"/>
        <v>insert into securitymaster(symbol,company,cik,sector,industry,security_type)values('OIGYX','Oppenheimer International Growth Y',null,null,null,'ETF');</v>
      </c>
    </row>
    <row r="10" spans="1:8" x14ac:dyDescent="0.45">
      <c r="A10" t="s">
        <v>24</v>
      </c>
      <c r="B10" t="s">
        <v>25</v>
      </c>
      <c r="C10" t="s">
        <v>6</v>
      </c>
      <c r="D10" t="s">
        <v>6</v>
      </c>
      <c r="E10" t="s">
        <v>6</v>
      </c>
      <c r="F10" t="s">
        <v>7</v>
      </c>
      <c r="G10" t="str">
        <f t="shared" si="0"/>
        <v>insert into securitymaster(symbol,company,cik,sector,industry,security_type)values('RYT','Guggenheim S&amp;P 500 Eq Wt Technology ETF',null,null,null,'ETF');</v>
      </c>
    </row>
    <row r="11" spans="1:8" x14ac:dyDescent="0.45">
      <c r="A11" t="s">
        <v>26</v>
      </c>
      <c r="B11" t="s">
        <v>27</v>
      </c>
      <c r="C11" t="s">
        <v>6</v>
      </c>
      <c r="D11" t="s">
        <v>28</v>
      </c>
      <c r="E11" t="s">
        <v>28</v>
      </c>
      <c r="F11" t="s">
        <v>7</v>
      </c>
      <c r="G11" t="str">
        <f t="shared" si="0"/>
        <v>insert into securitymaster(symbol,company,cik,sector,industry,security_type)values('XLY','Consumer Discret Sel Sect SPDR ETF',null,'Consumer Cyclical','Consumer Cyclical','ETF');</v>
      </c>
    </row>
    <row r="12" spans="1:8" hidden="1" x14ac:dyDescent="0.45">
      <c r="A12" t="s">
        <v>29</v>
      </c>
      <c r="B12" t="s">
        <v>30</v>
      </c>
      <c r="C12" t="s">
        <v>6</v>
      </c>
      <c r="D12" t="s">
        <v>32</v>
      </c>
      <c r="E12" t="s">
        <v>32</v>
      </c>
      <c r="F12" t="s">
        <v>31</v>
      </c>
      <c r="G12" t="str">
        <f t="shared" si="0"/>
        <v>insert into securitymaster(symbol,company,cik,sector,industry,security_type)values('ERO','iPath EUR/USD Exchange Rate ETN',null,'Single Currency','Single Currency','ETN');</v>
      </c>
    </row>
    <row r="13" spans="1:8" x14ac:dyDescent="0.45">
      <c r="A13" t="s">
        <v>33</v>
      </c>
      <c r="B13" t="s">
        <v>34</v>
      </c>
      <c r="C13" t="s">
        <v>6</v>
      </c>
      <c r="D13" t="s">
        <v>35</v>
      </c>
      <c r="E13" t="s">
        <v>35</v>
      </c>
      <c r="F13" t="s">
        <v>7</v>
      </c>
      <c r="G13" t="str">
        <f>"insert into securitymaster("&amp;$A$1&amp;","&amp;$B$1&amp;","&amp;$C$1&amp;","&amp;$D$1&amp;","&amp;$E$1&amp;","&amp;$F$1&amp;")values("&amp;IF(A13="null","null", "'"&amp;A13&amp;"'")&amp;","&amp;IF(B13="null","null", "'"&amp;B13&amp;"'")&amp;","&amp;IF(C13="null","null", "'"&amp;C13&amp;"'")&amp;","&amp;IF(D13="null","null", "'"&amp;D13&amp;"'")&amp;","&amp;IF(E13="null","null", "'"&amp;E13&amp;"'")&amp;","&amp;IF(F13="null","null", "'"&amp;F13&amp;"'")&amp;");"</f>
        <v>insert into securitymaster(symbol,company,cik,sector,industry,security_type)values('CSRSX','Cohen &amp; Steers Realty Shares (CSRSX)',null,'Real Estate','Real Estate','ETF');</v>
      </c>
    </row>
    <row r="14" spans="1:8" x14ac:dyDescent="0.45">
      <c r="A14" t="s">
        <v>36</v>
      </c>
      <c r="B14" t="s">
        <v>37</v>
      </c>
      <c r="C14" t="s">
        <v>6</v>
      </c>
      <c r="D14" t="s">
        <v>38</v>
      </c>
      <c r="E14" t="s">
        <v>38</v>
      </c>
      <c r="F14" t="s">
        <v>7</v>
      </c>
      <c r="G14" t="str">
        <f>"insert into securitymaster("&amp;$A$1&amp;","&amp;$B$1&amp;","&amp;$C$1&amp;","&amp;$D$1&amp;","&amp;$E$1&amp;","&amp;$F$1&amp;")values("&amp;IF(A14="null","null", "'"&amp;A14&amp;"'")&amp;","&amp;IF(B14="null","null", "'"&amp;B14&amp;"'")&amp;","&amp;IF(C14="null","null", "'"&amp;C14&amp;"'")&amp;","&amp;IF(D14="null","null", "'"&amp;D14&amp;"'")&amp;","&amp;IF(E14="null","null", "'"&amp;E14&amp;"'")&amp;","&amp;IF(F14="null","null", "'"&amp;F14&amp;"'")&amp;");"</f>
        <v>insert into securitymaster(symbol,company,cik,sector,industry,security_type)values('IXJ','iShares Global Healthcare',null,'Health','Health','ETF');</v>
      </c>
    </row>
    <row r="15" spans="1:8" x14ac:dyDescent="0.45">
      <c r="A15" t="s">
        <v>40</v>
      </c>
      <c r="B15" t="s">
        <v>39</v>
      </c>
      <c r="C15" t="s">
        <v>6</v>
      </c>
      <c r="D15" t="s">
        <v>41</v>
      </c>
      <c r="E15" t="s">
        <v>41</v>
      </c>
      <c r="F15" t="s">
        <v>7</v>
      </c>
      <c r="G15" t="str">
        <f t="shared" ref="G15:G26" si="1">"insert into securitymaster("&amp;$A$1&amp;","&amp;$B$1&amp;","&amp;$C$1&amp;","&amp;$D$1&amp;","&amp;$E$1&amp;","&amp;$F$1&amp;")values("&amp;IF(A15="null","null", "'"&amp;A15&amp;"'")&amp;","&amp;IF(B15="null","null", "'"&amp;B15&amp;"'")&amp;","&amp;IF(C15="null","null", "'"&amp;C15&amp;"'")&amp;","&amp;IF(D15="null","null", "'"&amp;D15&amp;"'")&amp;","&amp;IF(E15="null","null", "'"&amp;E15&amp;"'")&amp;","&amp;IF(F15="null","null", "'"&amp;F15&amp;"'")&amp;");"</f>
        <v>insert into securitymaster(symbol,company,cik,sector,industry,security_type)values('WMFFX','American Funds Washington Mutual F2',null,'Large Value','Large Value','ETF');</v>
      </c>
    </row>
    <row r="16" spans="1:8" x14ac:dyDescent="0.45">
      <c r="A16" t="s">
        <v>42</v>
      </c>
      <c r="B16" t="s">
        <v>43</v>
      </c>
      <c r="C16" t="s">
        <v>6</v>
      </c>
      <c r="D16" t="s">
        <v>44</v>
      </c>
      <c r="E16" t="s">
        <v>44</v>
      </c>
      <c r="F16" t="s">
        <v>7</v>
      </c>
      <c r="G16" t="str">
        <f t="shared" si="1"/>
        <v>insert into securitymaster(symbol,company,cik,sector,industry,security_type)values('IYW','iShares U.S. Technology ETF',null,'Technology','Technology','ETF');</v>
      </c>
    </row>
    <row r="17" spans="1:7" hidden="1" x14ac:dyDescent="0.45">
      <c r="A17" t="s">
        <v>45</v>
      </c>
      <c r="B17" t="s">
        <v>46</v>
      </c>
      <c r="C17" t="s">
        <v>6</v>
      </c>
      <c r="D17" t="s">
        <v>32</v>
      </c>
      <c r="E17" t="s">
        <v>32</v>
      </c>
      <c r="F17" t="s">
        <v>31</v>
      </c>
      <c r="G17" t="str">
        <f t="shared" si="1"/>
        <v>insert into securitymaster(symbol,company,cik,sector,industry,security_type)values('GBB','iPath GBP/USD Exchange Rate ETN',null,'Single Currency','Single Currency','ETN');</v>
      </c>
    </row>
    <row r="18" spans="1:7" x14ac:dyDescent="0.45">
      <c r="A18" t="s">
        <v>47</v>
      </c>
      <c r="B18" t="s">
        <v>48</v>
      </c>
      <c r="C18" t="s">
        <v>6</v>
      </c>
      <c r="D18" t="s">
        <v>49</v>
      </c>
      <c r="E18" t="s">
        <v>49</v>
      </c>
      <c r="F18" t="s">
        <v>7</v>
      </c>
      <c r="G18" t="str">
        <f t="shared" si="1"/>
        <v>insert into securitymaster(symbol,company,cik,sector,industry,security_type)values('UDN','PowerShares U.S. Dollar Bearish Fund',null,'Multicurrency','Multicurrency','ETF');</v>
      </c>
    </row>
    <row r="19" spans="1:7" x14ac:dyDescent="0.45">
      <c r="A19" t="s">
        <v>50</v>
      </c>
      <c r="B19" t="s">
        <v>51</v>
      </c>
      <c r="C19" t="s">
        <v>6</v>
      </c>
      <c r="D19" t="s">
        <v>32</v>
      </c>
      <c r="E19" t="s">
        <v>32</v>
      </c>
      <c r="F19" t="s">
        <v>7</v>
      </c>
      <c r="G19" t="str">
        <f t="shared" si="1"/>
        <v>insert into securitymaster(symbol,company,cik,sector,industry,security_type)values('FXB','Currency Shares British Pound Sterling Trust',null,'Single Currency','Single Currency','ETF');</v>
      </c>
    </row>
    <row r="20" spans="1:7" x14ac:dyDescent="0.45">
      <c r="A20" t="s">
        <v>52</v>
      </c>
      <c r="B20" t="s">
        <v>53</v>
      </c>
      <c r="C20" t="s">
        <v>6</v>
      </c>
      <c r="D20" t="s">
        <v>38</v>
      </c>
      <c r="E20" t="s">
        <v>38</v>
      </c>
      <c r="F20" t="s">
        <v>7</v>
      </c>
      <c r="G20" t="str">
        <f t="shared" si="1"/>
        <v>insert into securitymaster(symbol,company,cik,sector,industry,security_type)values('BBH','VanEck Vectors Biotech ETF',null,'Health','Health','ETF');</v>
      </c>
    </row>
    <row r="21" spans="1:7" hidden="1" x14ac:dyDescent="0.45">
      <c r="A21" t="s">
        <v>54</v>
      </c>
      <c r="B21" t="s">
        <v>55</v>
      </c>
      <c r="C21" t="s">
        <v>6</v>
      </c>
      <c r="D21" t="s">
        <v>38</v>
      </c>
      <c r="E21" t="s">
        <v>38</v>
      </c>
      <c r="F21" t="s">
        <v>56</v>
      </c>
      <c r="G21" t="str">
        <f t="shared" si="1"/>
        <v>insert into securitymaster(symbol,company,cik,sector,industry,security_type)values('SNYNF','Sanofi',null,'Health','Health','EQUITY');</v>
      </c>
    </row>
    <row r="22" spans="1:7" hidden="1" x14ac:dyDescent="0.45">
      <c r="A22" t="s">
        <v>57</v>
      </c>
      <c r="B22" t="s">
        <v>60</v>
      </c>
      <c r="C22" t="s">
        <v>6</v>
      </c>
      <c r="D22" t="s">
        <v>58</v>
      </c>
      <c r="E22" t="s">
        <v>59</v>
      </c>
      <c r="F22" t="s">
        <v>56</v>
      </c>
      <c r="G22" t="str">
        <f t="shared" si="1"/>
        <v>insert into securitymaster(symbol,company,cik,sector,industry,security_type)values('AZNCF','AstraZeneca PLC',null,'Healthcare','Drug Manufacturers','EQUITY');</v>
      </c>
    </row>
    <row r="23" spans="1:7" x14ac:dyDescent="0.45">
      <c r="A23" t="s">
        <v>61</v>
      </c>
      <c r="B23" t="s">
        <v>62</v>
      </c>
      <c r="C23" t="s">
        <v>6</v>
      </c>
      <c r="D23" t="s">
        <v>63</v>
      </c>
      <c r="E23" t="s">
        <v>63</v>
      </c>
      <c r="F23" t="s">
        <v>7</v>
      </c>
      <c r="G23" t="str">
        <f t="shared" si="1"/>
        <v>insert into securitymaster(symbol,company,cik,sector,industry,security_type)values('GSY','Guggenheim Enhanced Short Duration ETF',null,'Ultrashort Bond','Ultrashort Bond','ETF');</v>
      </c>
    </row>
    <row r="24" spans="1:7" x14ac:dyDescent="0.45">
      <c r="A24" t="s">
        <v>64</v>
      </c>
      <c r="B24" t="s">
        <v>65</v>
      </c>
      <c r="C24" t="s">
        <v>6</v>
      </c>
      <c r="D24" t="s">
        <v>66</v>
      </c>
      <c r="E24" t="s">
        <v>66</v>
      </c>
      <c r="F24" t="s">
        <v>7</v>
      </c>
      <c r="G24" t="str">
        <f t="shared" si="1"/>
        <v>insert into securitymaster(symbol,company,cik,sector,industry,security_type)values('VIXH','First Trust CBOE S&amp;P 500 VIXTail H ETF',null,'Volatility','Volatility','ETF');</v>
      </c>
    </row>
    <row r="25" spans="1:7" x14ac:dyDescent="0.45">
      <c r="A25" t="s">
        <v>67</v>
      </c>
      <c r="B25" t="s">
        <v>68</v>
      </c>
      <c r="C25" t="s">
        <v>6</v>
      </c>
      <c r="D25" t="s">
        <v>66</v>
      </c>
      <c r="E25" t="s">
        <v>66</v>
      </c>
      <c r="F25" t="s">
        <v>7</v>
      </c>
      <c r="G25" t="str">
        <f t="shared" si="1"/>
        <v>insert into securitymaster(symbol,company,cik,sector,industry,security_type)values('UVXY','ProShares Ultra VIX Short-Term Futures',null,'Volatility','Volatility','ETF');</v>
      </c>
    </row>
    <row r="26" spans="1:7" hidden="1" x14ac:dyDescent="0.45">
      <c r="A26" t="s">
        <v>69</v>
      </c>
      <c r="B26" t="s">
        <v>70</v>
      </c>
      <c r="C26" t="s">
        <v>6</v>
      </c>
      <c r="D26" t="s">
        <v>66</v>
      </c>
      <c r="E26" t="s">
        <v>66</v>
      </c>
      <c r="F26" t="s">
        <v>31</v>
      </c>
      <c r="G26" t="str">
        <f t="shared" si="1"/>
        <v>insert into securitymaster(symbol,company,cik,sector,industry,security_type)values('VXX','iPath S&amp;P 500 VIX ST Futures ETN',null,'Volatility','Volatility','ETN');</v>
      </c>
    </row>
    <row r="27" spans="1:7" hidden="1" x14ac:dyDescent="0.45">
      <c r="A27" t="s">
        <v>71</v>
      </c>
      <c r="B27" t="s">
        <v>156</v>
      </c>
      <c r="C27" t="s">
        <v>6</v>
      </c>
      <c r="D27" t="s">
        <v>6</v>
      </c>
      <c r="E27" t="s">
        <v>6</v>
      </c>
      <c r="F27" t="s">
        <v>56</v>
      </c>
      <c r="G27" t="str">
        <f>"insert IGNORE into securitymaster("&amp;$A$1&amp;","&amp;$B$1&amp;","&amp;$C$1&amp;","&amp;$D$1&amp;","&amp;$E$1&amp;","&amp;$F$1&amp;")values("&amp;IF(A27="null","null", "'"&amp;A27&amp;"'")&amp;","&amp;IF(B27="null","null", "'"&amp;B27&amp;"'")&amp;","&amp;IF(C27="null","null", "'"&amp;C27&amp;"'")&amp;","&amp;IF(D27="null","null", "'"&amp;D27&amp;"'")&amp;","&amp;IF(E27="null","null", "'"&amp;E27&amp;"'")&amp;","&amp;IF(F27="null","null", "'"&amp;F27&amp;"'")&amp;");"</f>
        <v>insert IGNORE into securitymaster(symbol,company,cik,sector,industry,security_type)values('GOLF','Acushnet Holdings',null,null,null,'EQUITY');</v>
      </c>
    </row>
    <row r="28" spans="1:7" hidden="1" x14ac:dyDescent="0.45">
      <c r="A28" t="s">
        <v>72</v>
      </c>
      <c r="B28" t="s">
        <v>157</v>
      </c>
      <c r="C28" t="s">
        <v>6</v>
      </c>
      <c r="D28" t="s">
        <v>6</v>
      </c>
      <c r="E28" t="s">
        <v>6</v>
      </c>
      <c r="F28" t="s">
        <v>56</v>
      </c>
      <c r="G28" t="str">
        <f t="shared" ref="G28:G91" si="2">"insert IGNORE into securitymaster("&amp;$A$1&amp;","&amp;$B$1&amp;","&amp;$C$1&amp;","&amp;$D$1&amp;","&amp;$E$1&amp;","&amp;$F$1&amp;")values("&amp;IF(A28="null","null", "'"&amp;A28&amp;"'")&amp;","&amp;IF(B28="null","null", "'"&amp;B28&amp;"'")&amp;","&amp;IF(C28="null","null", "'"&amp;C28&amp;"'")&amp;","&amp;IF(D28="null","null", "'"&amp;D28&amp;"'")&amp;","&amp;IF(E28="null","null", "'"&amp;E28&amp;"'")&amp;","&amp;IF(F28="null","null", "'"&amp;F28&amp;"'")&amp;");"</f>
        <v>insert IGNORE into securitymaster(symbol,company,cik,sector,industry,security_type)values('BL','BlackLine',null,null,null,'EQUITY');</v>
      </c>
    </row>
    <row r="29" spans="1:7" hidden="1" x14ac:dyDescent="0.45">
      <c r="A29" t="s">
        <v>73</v>
      </c>
      <c r="B29" t="s">
        <v>158</v>
      </c>
      <c r="C29" t="s">
        <v>6</v>
      </c>
      <c r="D29" t="s">
        <v>6</v>
      </c>
      <c r="E29" t="s">
        <v>6</v>
      </c>
      <c r="F29" t="s">
        <v>56</v>
      </c>
      <c r="G29" t="str">
        <f t="shared" si="2"/>
        <v>insert IGNORE into securitymaster(symbol,company,cik,sector,industry,security_type)values('QTNA','Quantenna Communications',null,null,null,'EQUITY');</v>
      </c>
    </row>
    <row r="30" spans="1:7" hidden="1" x14ac:dyDescent="0.45">
      <c r="A30" t="s">
        <v>74</v>
      </c>
      <c r="B30" t="s">
        <v>159</v>
      </c>
      <c r="C30" t="s">
        <v>6</v>
      </c>
      <c r="D30" t="s">
        <v>6</v>
      </c>
      <c r="E30" t="s">
        <v>6</v>
      </c>
      <c r="F30" t="s">
        <v>56</v>
      </c>
      <c r="G30" t="str">
        <f t="shared" si="2"/>
        <v>insert IGNORE into securitymaster(symbol,company,cik,sector,industry,security_type)values('MYOV','Myovant Sciences Ltd.',null,null,null,'EQUITY');</v>
      </c>
    </row>
    <row r="31" spans="1:7" hidden="1" x14ac:dyDescent="0.45">
      <c r="A31" t="s">
        <v>75</v>
      </c>
      <c r="B31" t="s">
        <v>160</v>
      </c>
      <c r="C31" t="s">
        <v>6</v>
      </c>
      <c r="D31" t="s">
        <v>6</v>
      </c>
      <c r="E31" t="s">
        <v>6</v>
      </c>
      <c r="F31" t="s">
        <v>56</v>
      </c>
      <c r="G31" t="str">
        <f t="shared" si="2"/>
        <v>insert IGNORE into securitymaster(symbol,company,cik,sector,industry,security_type)values('ZTO','ZTO Express (Cayman)',null,null,null,'EQUITY');</v>
      </c>
    </row>
    <row r="32" spans="1:7" hidden="1" x14ac:dyDescent="0.45">
      <c r="A32" t="s">
        <v>76</v>
      </c>
      <c r="B32" t="s">
        <v>161</v>
      </c>
      <c r="C32" t="s">
        <v>6</v>
      </c>
      <c r="D32" t="s">
        <v>6</v>
      </c>
      <c r="E32" t="s">
        <v>6</v>
      </c>
      <c r="F32" t="s">
        <v>56</v>
      </c>
      <c r="G32" t="str">
        <f t="shared" si="2"/>
        <v>insert IGNORE into securitymaster(symbol,company,cik,sector,industry,security_type)values('RARX','Ra Pharmaceuticals',null,null,null,'EQUITY');</v>
      </c>
    </row>
    <row r="33" spans="1:7" hidden="1" x14ac:dyDescent="0.45">
      <c r="A33" t="s">
        <v>77</v>
      </c>
      <c r="B33" t="s">
        <v>162</v>
      </c>
      <c r="C33" t="s">
        <v>6</v>
      </c>
      <c r="D33" t="s">
        <v>6</v>
      </c>
      <c r="E33" t="s">
        <v>6</v>
      </c>
      <c r="F33" t="s">
        <v>56</v>
      </c>
      <c r="G33" t="str">
        <f t="shared" si="2"/>
        <v>insert IGNORE into securitymaster(symbol,company,cik,sector,industry,security_type)values('FRTA','Forterra',null,null,null,'EQUITY');</v>
      </c>
    </row>
    <row r="34" spans="1:7" hidden="1" x14ac:dyDescent="0.45">
      <c r="A34" t="s">
        <v>78</v>
      </c>
      <c r="B34" t="s">
        <v>163</v>
      </c>
      <c r="C34" t="s">
        <v>6</v>
      </c>
      <c r="D34" t="s">
        <v>6</v>
      </c>
      <c r="E34" t="s">
        <v>6</v>
      </c>
      <c r="F34" t="s">
        <v>56</v>
      </c>
      <c r="G34" t="str">
        <f t="shared" si="2"/>
        <v>insert IGNORE into securitymaster(symbol,company,cik,sector,industry,security_type)values('IRTC','iRhythm Technologies',null,null,null,'EQUITY');</v>
      </c>
    </row>
    <row r="35" spans="1:7" hidden="1" x14ac:dyDescent="0.45">
      <c r="A35" t="s">
        <v>79</v>
      </c>
      <c r="B35" t="s">
        <v>164</v>
      </c>
      <c r="C35" t="s">
        <v>6</v>
      </c>
      <c r="D35" t="s">
        <v>6</v>
      </c>
      <c r="E35" t="s">
        <v>6</v>
      </c>
      <c r="F35" t="s">
        <v>56</v>
      </c>
      <c r="G35" t="str">
        <f t="shared" si="2"/>
        <v>insert IGNORE into securitymaster(symbol,company,cik,sector,industry,security_type)values('CRSP','CRISPR Therapeutics AG',null,null,null,'EQUITY');</v>
      </c>
    </row>
    <row r="36" spans="1:7" hidden="1" x14ac:dyDescent="0.45">
      <c r="A36" t="s">
        <v>80</v>
      </c>
      <c r="B36" t="s">
        <v>165</v>
      </c>
      <c r="C36" t="s">
        <v>6</v>
      </c>
      <c r="D36" t="s">
        <v>6</v>
      </c>
      <c r="E36" t="s">
        <v>6</v>
      </c>
      <c r="F36" t="s">
        <v>56</v>
      </c>
      <c r="G36" t="str">
        <f t="shared" si="2"/>
        <v>insert IGNORE into securitymaster(symbol,company,cik,sector,industry,security_type)values('TUSK','Mammoth Energy Services',null,null,null,'EQUITY');</v>
      </c>
    </row>
    <row r="37" spans="1:7" hidden="1" x14ac:dyDescent="0.45">
      <c r="A37" t="s">
        <v>81</v>
      </c>
      <c r="B37" t="s">
        <v>166</v>
      </c>
      <c r="C37" t="s">
        <v>6</v>
      </c>
      <c r="D37" t="s">
        <v>6</v>
      </c>
      <c r="E37" t="s">
        <v>6</v>
      </c>
      <c r="F37" t="s">
        <v>56</v>
      </c>
      <c r="G37" t="str">
        <f t="shared" si="2"/>
        <v>insert IGNORE into securitymaster(symbol,company,cik,sector,industry,security_type)values('AZRE','Azure Power Global',null,null,null,'EQUITY');</v>
      </c>
    </row>
    <row r="38" spans="1:7" hidden="1" x14ac:dyDescent="0.45">
      <c r="A38" t="s">
        <v>82</v>
      </c>
      <c r="B38" t="s">
        <v>167</v>
      </c>
      <c r="C38" t="s">
        <v>6</v>
      </c>
      <c r="D38" t="s">
        <v>6</v>
      </c>
      <c r="E38" t="s">
        <v>6</v>
      </c>
      <c r="F38" t="s">
        <v>56</v>
      </c>
      <c r="G38" t="str">
        <f t="shared" si="2"/>
        <v>insert IGNORE into securitymaster(symbol,company,cik,sector,industry,security_type)values('XOG','Extraction Oil &amp; Gas',null,null,null,'EQUITY');</v>
      </c>
    </row>
    <row r="39" spans="1:7" hidden="1" x14ac:dyDescent="0.45">
      <c r="A39" t="s">
        <v>83</v>
      </c>
      <c r="B39" t="s">
        <v>168</v>
      </c>
      <c r="C39" t="s">
        <v>6</v>
      </c>
      <c r="D39" t="s">
        <v>6</v>
      </c>
      <c r="E39" t="s">
        <v>6</v>
      </c>
      <c r="F39" t="s">
        <v>56</v>
      </c>
      <c r="G39" t="str">
        <f t="shared" si="2"/>
        <v>insert IGNORE into securitymaster(symbol,company,cik,sector,industry,security_type)values('AZRX','AzurRx BioPharma',null,null,null,'EQUITY');</v>
      </c>
    </row>
    <row r="40" spans="1:7" hidden="1" x14ac:dyDescent="0.45">
      <c r="A40" t="s">
        <v>84</v>
      </c>
      <c r="B40" t="s">
        <v>169</v>
      </c>
      <c r="C40" t="s">
        <v>6</v>
      </c>
      <c r="D40" t="s">
        <v>6</v>
      </c>
      <c r="E40" t="s">
        <v>6</v>
      </c>
      <c r="F40" t="s">
        <v>56</v>
      </c>
      <c r="G40" t="str">
        <f t="shared" si="2"/>
        <v>insert IGNORE into securitymaster(symbol,company,cik,sector,industry,security_type)values('CWH','Camping World Holdings',null,null,null,'EQUITY');</v>
      </c>
    </row>
    <row r="41" spans="1:7" hidden="1" x14ac:dyDescent="0.45">
      <c r="A41" t="s">
        <v>85</v>
      </c>
      <c r="B41" t="s">
        <v>170</v>
      </c>
      <c r="C41" t="s">
        <v>6</v>
      </c>
      <c r="D41" t="s">
        <v>6</v>
      </c>
      <c r="E41" t="s">
        <v>6</v>
      </c>
      <c r="F41" t="s">
        <v>56</v>
      </c>
      <c r="G41" t="str">
        <f t="shared" si="2"/>
        <v>insert IGNORE into securitymaster(symbol,company,cik,sector,industry,security_type)values('MRAM','Everspin Technologies',null,null,null,'EQUITY');</v>
      </c>
    </row>
    <row r="42" spans="1:7" hidden="1" x14ac:dyDescent="0.45">
      <c r="A42" t="s">
        <v>86</v>
      </c>
      <c r="B42" t="s">
        <v>171</v>
      </c>
      <c r="C42" t="s">
        <v>6</v>
      </c>
      <c r="D42" t="s">
        <v>6</v>
      </c>
      <c r="E42" t="s">
        <v>6</v>
      </c>
      <c r="F42" t="s">
        <v>56</v>
      </c>
      <c r="G42" t="str">
        <f t="shared" si="2"/>
        <v>insert IGNORE into securitymaster(symbol,company,cik,sector,industry,security_type)values('ADSW','Advanced Disposal Services',null,null,null,'EQUITY');</v>
      </c>
    </row>
    <row r="43" spans="1:7" hidden="1" x14ac:dyDescent="0.45">
      <c r="A43" t="s">
        <v>87</v>
      </c>
      <c r="B43" t="s">
        <v>172</v>
      </c>
      <c r="C43" t="s">
        <v>6</v>
      </c>
      <c r="D43" t="s">
        <v>6</v>
      </c>
      <c r="E43" t="s">
        <v>6</v>
      </c>
      <c r="F43" t="s">
        <v>56</v>
      </c>
      <c r="G43" t="str">
        <f t="shared" si="2"/>
        <v>insert IGNORE into securitymaster(symbol,company,cik,sector,industry,security_type)values('WAAS','AquaVenture Holdings',null,null,null,'EQUITY');</v>
      </c>
    </row>
    <row r="44" spans="1:7" hidden="1" x14ac:dyDescent="0.45">
      <c r="A44" t="s">
        <v>88</v>
      </c>
      <c r="B44" t="s">
        <v>173</v>
      </c>
      <c r="C44" t="s">
        <v>6</v>
      </c>
      <c r="D44" t="s">
        <v>6</v>
      </c>
      <c r="E44" t="s">
        <v>6</v>
      </c>
      <c r="F44" t="s">
        <v>56</v>
      </c>
      <c r="G44" t="str">
        <f t="shared" si="2"/>
        <v>insert IGNORE into securitymaster(symbol,company,cik,sector,industry,security_type)values('COUP','Coupa Software',null,null,null,'EQUITY');</v>
      </c>
    </row>
    <row r="45" spans="1:7" hidden="1" x14ac:dyDescent="0.45">
      <c r="A45" t="s">
        <v>89</v>
      </c>
      <c r="B45" t="s">
        <v>174</v>
      </c>
      <c r="C45" t="s">
        <v>6</v>
      </c>
      <c r="D45" t="s">
        <v>6</v>
      </c>
      <c r="E45" t="s">
        <v>6</v>
      </c>
      <c r="F45" t="s">
        <v>56</v>
      </c>
      <c r="G45" t="str">
        <f t="shared" si="2"/>
        <v>insert IGNORE into securitymaster(symbol,company,cik,sector,industry,security_type)values('OBLN','Obalon Therapeutics',null,null,null,'EQUITY');</v>
      </c>
    </row>
    <row r="46" spans="1:7" hidden="1" x14ac:dyDescent="0.45">
      <c r="A46" t="s">
        <v>90</v>
      </c>
      <c r="B46" t="s">
        <v>175</v>
      </c>
      <c r="C46" t="s">
        <v>6</v>
      </c>
      <c r="D46" t="s">
        <v>6</v>
      </c>
      <c r="E46" t="s">
        <v>6</v>
      </c>
      <c r="F46" t="s">
        <v>56</v>
      </c>
      <c r="G46" t="str">
        <f t="shared" si="2"/>
        <v>insert IGNORE into securitymaster(symbol,company,cik,sector,industry,security_type)values('NTNX','Nutanix',null,null,null,'EQUITY');</v>
      </c>
    </row>
    <row r="47" spans="1:7" hidden="1" x14ac:dyDescent="0.45">
      <c r="A47" t="s">
        <v>91</v>
      </c>
      <c r="B47" t="s">
        <v>176</v>
      </c>
      <c r="C47" t="s">
        <v>6</v>
      </c>
      <c r="D47" t="s">
        <v>6</v>
      </c>
      <c r="E47" t="s">
        <v>6</v>
      </c>
      <c r="F47" t="s">
        <v>56</v>
      </c>
      <c r="G47" t="str">
        <f t="shared" si="2"/>
        <v>insert IGNORE into securitymaster(symbol,company,cik,sector,industry,security_type)values('FLGT','Fulgent Genetics',null,null,null,'EQUITY');</v>
      </c>
    </row>
    <row r="48" spans="1:7" hidden="1" x14ac:dyDescent="0.45">
      <c r="A48" t="s">
        <v>92</v>
      </c>
      <c r="B48" t="s">
        <v>177</v>
      </c>
      <c r="C48" t="s">
        <v>6</v>
      </c>
      <c r="D48" t="s">
        <v>6</v>
      </c>
      <c r="E48" t="s">
        <v>6</v>
      </c>
      <c r="F48" t="s">
        <v>56</v>
      </c>
      <c r="G48" t="str">
        <f t="shared" si="2"/>
        <v>insert IGNORE into securitymaster(symbol,company,cik,sector,industry,security_type)values('MRT','MedEquities Realty Trust',null,null,null,'EQUITY');</v>
      </c>
    </row>
    <row r="49" spans="1:7" hidden="1" x14ac:dyDescent="0.45">
      <c r="A49" t="s">
        <v>93</v>
      </c>
      <c r="B49" t="s">
        <v>178</v>
      </c>
      <c r="C49" t="s">
        <v>6</v>
      </c>
      <c r="D49" t="s">
        <v>6</v>
      </c>
      <c r="E49" t="s">
        <v>6</v>
      </c>
      <c r="F49" t="s">
        <v>56</v>
      </c>
      <c r="G49" t="str">
        <f t="shared" si="2"/>
        <v>insert IGNORE into securitymaster(symbol,company,cik,sector,industry,security_type)values('TRHC','Tabula Rasa HealthCare',null,null,null,'EQUITY');</v>
      </c>
    </row>
    <row r="50" spans="1:7" hidden="1" x14ac:dyDescent="0.45">
      <c r="A50" t="s">
        <v>94</v>
      </c>
      <c r="B50" t="s">
        <v>179</v>
      </c>
      <c r="C50" t="s">
        <v>6</v>
      </c>
      <c r="D50" t="s">
        <v>6</v>
      </c>
      <c r="E50" t="s">
        <v>6</v>
      </c>
      <c r="F50" t="s">
        <v>56</v>
      </c>
      <c r="G50" t="str">
        <f t="shared" si="2"/>
        <v>insert IGNORE into securitymaster(symbol,company,cik,sector,industry,security_type)values('ACIU','AC Immune SA',null,null,null,'EQUITY');</v>
      </c>
    </row>
    <row r="51" spans="1:7" hidden="1" x14ac:dyDescent="0.45">
      <c r="A51" t="s">
        <v>95</v>
      </c>
      <c r="B51" t="s">
        <v>180</v>
      </c>
      <c r="C51" t="s">
        <v>6</v>
      </c>
      <c r="D51" t="s">
        <v>6</v>
      </c>
      <c r="E51" t="s">
        <v>6</v>
      </c>
      <c r="F51" t="s">
        <v>56</v>
      </c>
      <c r="G51" t="str">
        <f t="shared" si="2"/>
        <v>insert IGNORE into securitymaster(symbol,company,cik,sector,industry,security_type)values('GSUM','Gridsum Holding',null,null,null,'EQUITY');</v>
      </c>
    </row>
    <row r="52" spans="1:7" hidden="1" x14ac:dyDescent="0.45">
      <c r="A52" t="s">
        <v>96</v>
      </c>
      <c r="B52" t="s">
        <v>181</v>
      </c>
      <c r="C52" t="s">
        <v>6</v>
      </c>
      <c r="D52" t="s">
        <v>6</v>
      </c>
      <c r="E52" t="s">
        <v>6</v>
      </c>
      <c r="F52" t="s">
        <v>56</v>
      </c>
      <c r="G52" t="str">
        <f t="shared" si="2"/>
        <v>insert IGNORE into securitymaster(symbol,company,cik,sector,industry,security_type)values('CSTR','CapStar Financial Holdings',null,null,null,'EQUITY');</v>
      </c>
    </row>
    <row r="53" spans="1:7" hidden="1" x14ac:dyDescent="0.45">
      <c r="A53" t="s">
        <v>97</v>
      </c>
      <c r="B53" t="s">
        <v>182</v>
      </c>
      <c r="C53" t="s">
        <v>6</v>
      </c>
      <c r="D53" t="s">
        <v>6</v>
      </c>
      <c r="E53" t="s">
        <v>6</v>
      </c>
      <c r="F53" t="s">
        <v>56</v>
      </c>
      <c r="G53" t="str">
        <f t="shared" si="2"/>
        <v>insert IGNORE into securitymaster(symbol,company,cik,sector,industry,security_type)values('ELF','e.l.f. Beauty',null,null,null,'EQUITY');</v>
      </c>
    </row>
    <row r="54" spans="1:7" hidden="1" x14ac:dyDescent="0.45">
      <c r="A54" t="s">
        <v>98</v>
      </c>
      <c r="B54" t="s">
        <v>183</v>
      </c>
      <c r="C54" t="s">
        <v>6</v>
      </c>
      <c r="D54" t="s">
        <v>6</v>
      </c>
      <c r="E54" t="s">
        <v>6</v>
      </c>
      <c r="F54" t="s">
        <v>56</v>
      </c>
      <c r="G54" t="str">
        <f t="shared" si="2"/>
        <v>insert IGNORE into securitymaster(symbol,company,cik,sector,industry,security_type)values('NOVN','Novan',null,null,null,'EQUITY');</v>
      </c>
    </row>
    <row r="55" spans="1:7" hidden="1" x14ac:dyDescent="0.45">
      <c r="A55" t="s">
        <v>99</v>
      </c>
      <c r="B55" t="s">
        <v>184</v>
      </c>
      <c r="C55" t="s">
        <v>6</v>
      </c>
      <c r="D55" t="s">
        <v>6</v>
      </c>
      <c r="E55" t="s">
        <v>6</v>
      </c>
      <c r="F55" t="s">
        <v>56</v>
      </c>
      <c r="G55" t="str">
        <f t="shared" si="2"/>
        <v>insert IGNORE into securitymaster(symbol,company,cik,sector,industry,security_type)values('TTD','The Trade Desk',null,null,null,'EQUITY');</v>
      </c>
    </row>
    <row r="56" spans="1:7" hidden="1" x14ac:dyDescent="0.45">
      <c r="A56" t="s">
        <v>100</v>
      </c>
      <c r="B56" t="s">
        <v>185</v>
      </c>
      <c r="C56" t="s">
        <v>6</v>
      </c>
      <c r="D56" t="s">
        <v>6</v>
      </c>
      <c r="E56" t="s">
        <v>6</v>
      </c>
      <c r="F56" t="s">
        <v>56</v>
      </c>
      <c r="G56" t="str">
        <f t="shared" si="2"/>
        <v>insert IGNORE into securitymaster(symbol,company,cik,sector,industry,security_type)values('EVBG','Everbridge',null,null,null,'EQUITY');</v>
      </c>
    </row>
    <row r="57" spans="1:7" hidden="1" x14ac:dyDescent="0.45">
      <c r="A57" t="s">
        <v>101</v>
      </c>
      <c r="B57" t="s">
        <v>186</v>
      </c>
      <c r="C57" t="s">
        <v>6</v>
      </c>
      <c r="D57" t="s">
        <v>6</v>
      </c>
      <c r="E57" t="s">
        <v>6</v>
      </c>
      <c r="F57" t="s">
        <v>56</v>
      </c>
      <c r="G57" t="str">
        <f t="shared" si="2"/>
        <v>insert IGNORE into securitymaster(symbol,company,cik,sector,industry,security_type)values('FBK','FB Financial',null,null,null,'EQUITY');</v>
      </c>
    </row>
    <row r="58" spans="1:7" hidden="1" x14ac:dyDescent="0.45">
      <c r="A58" t="s">
        <v>102</v>
      </c>
      <c r="B58" t="s">
        <v>187</v>
      </c>
      <c r="C58" t="s">
        <v>6</v>
      </c>
      <c r="D58" t="s">
        <v>6</v>
      </c>
      <c r="E58" t="s">
        <v>6</v>
      </c>
      <c r="F58" t="s">
        <v>56</v>
      </c>
      <c r="G58" t="str">
        <f t="shared" si="2"/>
        <v>insert IGNORE into securitymaster(symbol,company,cik,sector,industry,security_type)values('NBLX','Noble Midstream Partners LP',null,null,null,'EQUITY');</v>
      </c>
    </row>
    <row r="59" spans="1:7" hidden="1" x14ac:dyDescent="0.45">
      <c r="A59" t="s">
        <v>103</v>
      </c>
      <c r="B59" t="s">
        <v>188</v>
      </c>
      <c r="C59" t="s">
        <v>6</v>
      </c>
      <c r="D59" t="s">
        <v>6</v>
      </c>
      <c r="E59" t="s">
        <v>6</v>
      </c>
      <c r="F59" t="s">
        <v>56</v>
      </c>
      <c r="G59" t="str">
        <f t="shared" si="2"/>
        <v>insert IGNORE into securitymaster(symbol,company,cik,sector,industry,security_type)values('AIRG','Airgain',null,null,null,'EQUITY');</v>
      </c>
    </row>
    <row r="60" spans="1:7" hidden="1" x14ac:dyDescent="0.45">
      <c r="A60" t="s">
        <v>104</v>
      </c>
      <c r="B60" t="s">
        <v>189</v>
      </c>
      <c r="C60" t="s">
        <v>6</v>
      </c>
      <c r="D60" t="s">
        <v>6</v>
      </c>
      <c r="E60" t="s">
        <v>6</v>
      </c>
      <c r="F60" t="s">
        <v>56</v>
      </c>
      <c r="G60" t="str">
        <f t="shared" si="2"/>
        <v>insert IGNORE into securitymaster(symbol,company,cik,sector,industry,security_type)values('MEDP','Medpace Holdings',null,null,null,'EQUITY');</v>
      </c>
    </row>
    <row r="61" spans="1:7" hidden="1" x14ac:dyDescent="0.45">
      <c r="A61" t="s">
        <v>105</v>
      </c>
      <c r="B61" t="s">
        <v>190</v>
      </c>
      <c r="C61" t="s">
        <v>6</v>
      </c>
      <c r="D61" t="s">
        <v>6</v>
      </c>
      <c r="E61" t="s">
        <v>6</v>
      </c>
      <c r="F61" t="s">
        <v>56</v>
      </c>
      <c r="G61" t="str">
        <f t="shared" si="2"/>
        <v>insert IGNORE into securitymaster(symbol,company,cik,sector,industry,security_type)values('PTGX','Protagonist Therapeutics',null,null,null,'EQUITY');</v>
      </c>
    </row>
    <row r="62" spans="1:7" hidden="1" x14ac:dyDescent="0.45">
      <c r="A62" t="s">
        <v>106</v>
      </c>
      <c r="B62" t="s">
        <v>191</v>
      </c>
      <c r="C62" t="s">
        <v>6</v>
      </c>
      <c r="D62" t="s">
        <v>6</v>
      </c>
      <c r="E62" t="s">
        <v>6</v>
      </c>
      <c r="F62" t="s">
        <v>56</v>
      </c>
      <c r="G62" t="str">
        <f t="shared" si="2"/>
        <v>insert IGNORE into securitymaster(symbol,company,cik,sector,industry,security_type)values('ATMR','Atomera',null,null,null,'EQUITY');</v>
      </c>
    </row>
    <row r="63" spans="1:7" hidden="1" x14ac:dyDescent="0.45">
      <c r="A63" t="s">
        <v>107</v>
      </c>
      <c r="B63" t="s">
        <v>192</v>
      </c>
      <c r="C63" t="s">
        <v>6</v>
      </c>
      <c r="D63" t="s">
        <v>6</v>
      </c>
      <c r="E63" t="s">
        <v>6</v>
      </c>
      <c r="F63" t="s">
        <v>56</v>
      </c>
      <c r="G63" t="str">
        <f t="shared" si="2"/>
        <v>insert IGNORE into securitymaster(symbol,company,cik,sector,industry,security_type)values('GEMP','Gemphire Therapeutics',null,null,null,'EQUITY');</v>
      </c>
    </row>
    <row r="64" spans="1:7" hidden="1" x14ac:dyDescent="0.45">
      <c r="A64" t="s">
        <v>108</v>
      </c>
      <c r="B64" t="s">
        <v>193</v>
      </c>
      <c r="C64" t="s">
        <v>6</v>
      </c>
      <c r="D64" t="s">
        <v>6</v>
      </c>
      <c r="E64" t="s">
        <v>6</v>
      </c>
      <c r="F64" t="s">
        <v>56</v>
      </c>
      <c r="G64" t="str">
        <f t="shared" si="2"/>
        <v>insert IGNORE into securitymaster(symbol,company,cik,sector,industry,security_type)values('HOME','At Home Group',null,null,null,'EQUITY');</v>
      </c>
    </row>
    <row r="65" spans="1:7" hidden="1" x14ac:dyDescent="0.45">
      <c r="A65" t="s">
        <v>109</v>
      </c>
      <c r="B65" t="s">
        <v>194</v>
      </c>
      <c r="C65" t="s">
        <v>6</v>
      </c>
      <c r="D65" t="s">
        <v>6</v>
      </c>
      <c r="E65" t="s">
        <v>6</v>
      </c>
      <c r="F65" t="s">
        <v>56</v>
      </c>
      <c r="G65" t="str">
        <f t="shared" si="2"/>
        <v>insert IGNORE into securitymaster(symbol,company,cik,sector,industry,security_type)values('FHB','First Hawaiian',null,null,null,'EQUITY');</v>
      </c>
    </row>
    <row r="66" spans="1:7" hidden="1" x14ac:dyDescent="0.45">
      <c r="A66" t="s">
        <v>110</v>
      </c>
      <c r="B66" t="s">
        <v>195</v>
      </c>
      <c r="C66" t="s">
        <v>6</v>
      </c>
      <c r="D66" t="s">
        <v>6</v>
      </c>
      <c r="E66" t="s">
        <v>6</v>
      </c>
      <c r="F66" t="s">
        <v>56</v>
      </c>
      <c r="G66" t="str">
        <f t="shared" si="2"/>
        <v>insert IGNORE into securitymaster(symbol,company,cik,sector,industry,security_type)values('TLND','Talend SA',null,null,null,'EQUITY');</v>
      </c>
    </row>
    <row r="67" spans="1:7" hidden="1" x14ac:dyDescent="0.45">
      <c r="A67" t="s">
        <v>111</v>
      </c>
      <c r="B67" t="s">
        <v>196</v>
      </c>
      <c r="C67" t="s">
        <v>6</v>
      </c>
      <c r="D67" t="s">
        <v>6</v>
      </c>
      <c r="E67" t="s">
        <v>6</v>
      </c>
      <c r="F67" t="s">
        <v>56</v>
      </c>
      <c r="G67" t="str">
        <f t="shared" si="2"/>
        <v>insert IGNORE into securitymaster(symbol,company,cik,sector,industry,security_type)values('KNSL','Kinsale Capital Group',null,null,null,'EQUITY');</v>
      </c>
    </row>
    <row r="68" spans="1:7" hidden="1" x14ac:dyDescent="0.45">
      <c r="A68" t="s">
        <v>112</v>
      </c>
      <c r="B68" t="s">
        <v>197</v>
      </c>
      <c r="C68" t="s">
        <v>6</v>
      </c>
      <c r="D68" t="s">
        <v>6</v>
      </c>
      <c r="E68" t="s">
        <v>6</v>
      </c>
      <c r="F68" t="s">
        <v>56</v>
      </c>
      <c r="G68" t="str">
        <f t="shared" si="2"/>
        <v>insert IGNORE into securitymaster(symbol,company,cik,sector,industry,security_type)values('TCMD','Tactile Systems Technology',null,null,null,'EQUITY');</v>
      </c>
    </row>
    <row r="69" spans="1:7" hidden="1" x14ac:dyDescent="0.45">
      <c r="A69" t="s">
        <v>113</v>
      </c>
      <c r="B69" t="s">
        <v>198</v>
      </c>
      <c r="C69" t="s">
        <v>6</v>
      </c>
      <c r="D69" t="s">
        <v>6</v>
      </c>
      <c r="E69" t="s">
        <v>6</v>
      </c>
      <c r="F69" t="s">
        <v>56</v>
      </c>
      <c r="G69" t="str">
        <f t="shared" si="2"/>
        <v>insert IGNORE into securitymaster(symbol,company,cik,sector,industry,security_type)values('KDMN','Kadmon Holdings',null,null,null,'EQUITY');</v>
      </c>
    </row>
    <row r="70" spans="1:7" hidden="1" x14ac:dyDescent="0.45">
      <c r="A70" t="s">
        <v>114</v>
      </c>
      <c r="B70" t="s">
        <v>199</v>
      </c>
      <c r="C70" t="s">
        <v>6</v>
      </c>
      <c r="D70" t="s">
        <v>6</v>
      </c>
      <c r="E70" t="s">
        <v>6</v>
      </c>
      <c r="F70" t="s">
        <v>56</v>
      </c>
      <c r="G70" t="str">
        <f t="shared" si="2"/>
        <v>insert IGNORE into securitymaster(symbol,company,cik,sector,industry,security_type)values('TPIC','TPI Composites',null,null,null,'EQUITY');</v>
      </c>
    </row>
    <row r="71" spans="1:7" hidden="1" x14ac:dyDescent="0.45">
      <c r="A71" t="s">
        <v>115</v>
      </c>
      <c r="B71" t="s">
        <v>200</v>
      </c>
      <c r="C71" t="s">
        <v>6</v>
      </c>
      <c r="D71" t="s">
        <v>6</v>
      </c>
      <c r="E71" t="s">
        <v>6</v>
      </c>
      <c r="F71" t="s">
        <v>56</v>
      </c>
      <c r="G71" t="str">
        <f t="shared" si="2"/>
        <v>insert IGNORE into securitymaster(symbol,company,cik,sector,industry,security_type)values('PI','IMPINJ',null,null,null,'EQUITY');</v>
      </c>
    </row>
    <row r="72" spans="1:7" hidden="1" x14ac:dyDescent="0.45">
      <c r="A72" t="s">
        <v>116</v>
      </c>
      <c r="B72" t="s">
        <v>201</v>
      </c>
      <c r="C72" t="s">
        <v>6</v>
      </c>
      <c r="D72" t="s">
        <v>6</v>
      </c>
      <c r="E72" t="s">
        <v>6</v>
      </c>
      <c r="F72" t="s">
        <v>56</v>
      </c>
      <c r="G72" t="str">
        <f t="shared" si="2"/>
        <v>insert IGNORE into securitymaster(symbol,company,cik,sector,industry,security_type)values('PTHN','Patheon N.V.',null,null,null,'EQUITY');</v>
      </c>
    </row>
    <row r="73" spans="1:7" hidden="1" x14ac:dyDescent="0.45">
      <c r="A73" t="s">
        <v>117</v>
      </c>
      <c r="B73" t="s">
        <v>202</v>
      </c>
      <c r="C73" t="s">
        <v>6</v>
      </c>
      <c r="D73" t="s">
        <v>6</v>
      </c>
      <c r="E73" t="s">
        <v>6</v>
      </c>
      <c r="F73" t="s">
        <v>56</v>
      </c>
      <c r="G73" t="str">
        <f t="shared" si="2"/>
        <v>insert IGNORE into securitymaster(symbol,company,cik,sector,industry,security_type)values('BOLD','Audentes Therapeutics',null,null,null,'EQUITY');</v>
      </c>
    </row>
    <row r="74" spans="1:7" hidden="1" x14ac:dyDescent="0.45">
      <c r="A74" t="s">
        <v>118</v>
      </c>
      <c r="B74" t="s">
        <v>203</v>
      </c>
      <c r="C74" t="s">
        <v>6</v>
      </c>
      <c r="D74" t="s">
        <v>6</v>
      </c>
      <c r="E74" t="s">
        <v>6</v>
      </c>
      <c r="F74" t="s">
        <v>56</v>
      </c>
      <c r="G74" t="str">
        <f t="shared" si="2"/>
        <v>insert IGNORE into securitymaster(symbol,company,cik,sector,industry,security_type)values('APFH','AdvancePierre Foods Holdings',null,null,null,'EQUITY');</v>
      </c>
    </row>
    <row r="75" spans="1:7" hidden="1" x14ac:dyDescent="0.45">
      <c r="A75" t="s">
        <v>119</v>
      </c>
      <c r="B75" t="s">
        <v>204</v>
      </c>
      <c r="C75" t="s">
        <v>6</v>
      </c>
      <c r="D75" t="s">
        <v>6</v>
      </c>
      <c r="E75" t="s">
        <v>6</v>
      </c>
      <c r="F75" t="s">
        <v>56</v>
      </c>
      <c r="G75" t="str">
        <f t="shared" si="2"/>
        <v>insert IGNORE into securitymaster(symbol,company,cik,sector,industry,security_type)values('LN','LINE Corporation',null,null,null,'EQUITY');</v>
      </c>
    </row>
    <row r="76" spans="1:7" hidden="1" x14ac:dyDescent="0.45">
      <c r="A76" t="s">
        <v>120</v>
      </c>
      <c r="B76" t="s">
        <v>205</v>
      </c>
      <c r="C76" t="s">
        <v>6</v>
      </c>
      <c r="D76" t="s">
        <v>6</v>
      </c>
      <c r="E76" t="s">
        <v>6</v>
      </c>
      <c r="F76" t="s">
        <v>56</v>
      </c>
      <c r="G76" t="str">
        <f t="shared" si="2"/>
        <v>insert IGNORE into securitymaster(symbol,company,cik,sector,industry,security_type)values('SYRS','Syros Pharmaceuticals',null,null,null,'EQUITY');</v>
      </c>
    </row>
    <row r="77" spans="1:7" hidden="1" x14ac:dyDescent="0.45">
      <c r="A77" t="s">
        <v>121</v>
      </c>
      <c r="B77" t="s">
        <v>206</v>
      </c>
      <c r="C77" t="s">
        <v>6</v>
      </c>
      <c r="D77" t="s">
        <v>6</v>
      </c>
      <c r="E77" t="s">
        <v>6</v>
      </c>
      <c r="F77" t="s">
        <v>56</v>
      </c>
      <c r="G77" t="str">
        <f t="shared" si="2"/>
        <v>insert IGNORE into securitymaster(symbol,company,cik,sector,industry,security_type)values('TWLO','Twilio',null,null,null,'EQUITY');</v>
      </c>
    </row>
    <row r="78" spans="1:7" hidden="1" x14ac:dyDescent="0.45">
      <c r="A78" t="s">
        <v>122</v>
      </c>
      <c r="B78" t="s">
        <v>207</v>
      </c>
      <c r="C78" t="s">
        <v>6</v>
      </c>
      <c r="D78" t="s">
        <v>6</v>
      </c>
      <c r="E78" t="s">
        <v>6</v>
      </c>
      <c r="F78" t="s">
        <v>56</v>
      </c>
      <c r="G78" t="str">
        <f t="shared" si="2"/>
        <v>insert IGNORE into securitymaster(symbol,company,cik,sector,industry,security_type)values('SELB','Selecta Biosciences',null,null,null,'EQUITY');</v>
      </c>
    </row>
    <row r="79" spans="1:7" hidden="1" x14ac:dyDescent="0.45">
      <c r="A79" t="s">
        <v>123</v>
      </c>
      <c r="B79" t="s">
        <v>208</v>
      </c>
      <c r="C79" t="s">
        <v>6</v>
      </c>
      <c r="D79" t="s">
        <v>6</v>
      </c>
      <c r="E79" t="s">
        <v>6</v>
      </c>
      <c r="F79" t="s">
        <v>56</v>
      </c>
      <c r="G79" t="str">
        <f t="shared" si="2"/>
        <v>insert IGNORE into securitymaster(symbol,company,cik,sector,industry,security_type)values('ATKR','Atkore International Group',null,null,null,'EQUITY');</v>
      </c>
    </row>
    <row r="80" spans="1:7" hidden="1" x14ac:dyDescent="0.45">
      <c r="A80" t="s">
        <v>124</v>
      </c>
      <c r="B80" t="s">
        <v>209</v>
      </c>
      <c r="C80" t="s">
        <v>6</v>
      </c>
      <c r="D80" t="s">
        <v>6</v>
      </c>
      <c r="E80" t="s">
        <v>6</v>
      </c>
      <c r="F80" t="s">
        <v>56</v>
      </c>
      <c r="G80" t="str">
        <f t="shared" si="2"/>
        <v>insert IGNORE into securitymaster(symbol,company,cik,sector,industry,security_type)values('COE','China Online Education Group',null,null,null,'EQUITY');</v>
      </c>
    </row>
    <row r="81" spans="1:7" hidden="1" x14ac:dyDescent="0.45">
      <c r="A81" t="s">
        <v>125</v>
      </c>
      <c r="B81" t="s">
        <v>210</v>
      </c>
      <c r="C81" t="s">
        <v>6</v>
      </c>
      <c r="D81" t="s">
        <v>6</v>
      </c>
      <c r="E81" t="s">
        <v>6</v>
      </c>
      <c r="F81" t="s">
        <v>56</v>
      </c>
      <c r="G81" t="str">
        <f t="shared" si="2"/>
        <v>insert IGNORE into securitymaster(symbol,company,cik,sector,industry,security_type)values('CLSD','Clearside Biomedical',null,null,null,'EQUITY');</v>
      </c>
    </row>
    <row r="82" spans="1:7" hidden="1" x14ac:dyDescent="0.45">
      <c r="A82" t="s">
        <v>126</v>
      </c>
      <c r="B82" t="s">
        <v>211</v>
      </c>
      <c r="C82" t="s">
        <v>6</v>
      </c>
      <c r="D82" t="s">
        <v>6</v>
      </c>
      <c r="E82" t="s">
        <v>6</v>
      </c>
      <c r="F82" t="s">
        <v>56</v>
      </c>
      <c r="G82" t="str">
        <f t="shared" si="2"/>
        <v>insert IGNORE into securitymaster(symbol,company,cik,sector,industry,security_type)values('NH','Nant Health',null,null,null,'EQUITY');</v>
      </c>
    </row>
    <row r="83" spans="1:7" hidden="1" x14ac:dyDescent="0.45">
      <c r="A83" t="s">
        <v>127</v>
      </c>
      <c r="B83" t="s">
        <v>212</v>
      </c>
      <c r="C83" t="s">
        <v>6</v>
      </c>
      <c r="D83" t="s">
        <v>6</v>
      </c>
      <c r="E83" t="s">
        <v>6</v>
      </c>
      <c r="F83" t="s">
        <v>56</v>
      </c>
      <c r="G83" t="str">
        <f t="shared" si="2"/>
        <v>insert IGNORE into securitymaster(symbol,company,cik,sector,industry,security_type)values('COTV','Cotiviti Holdings',null,null,null,'EQUITY');</v>
      </c>
    </row>
    <row r="84" spans="1:7" hidden="1" x14ac:dyDescent="0.45">
      <c r="A84" t="s">
        <v>128</v>
      </c>
      <c r="B84" t="s">
        <v>128</v>
      </c>
      <c r="C84" t="s">
        <v>6</v>
      </c>
      <c r="D84" t="s">
        <v>6</v>
      </c>
      <c r="E84" t="s">
        <v>6</v>
      </c>
      <c r="F84" t="s">
        <v>56</v>
      </c>
      <c r="G84" t="str">
        <f t="shared" si="2"/>
        <v>insert IGNORE into securitymaster(symbol,company,cik,sector,industry,security_type)values('GMS','GMS',null,null,null,'EQUITY');</v>
      </c>
    </row>
    <row r="85" spans="1:7" hidden="1" x14ac:dyDescent="0.45">
      <c r="A85" t="s">
        <v>129</v>
      </c>
      <c r="B85" t="s">
        <v>213</v>
      </c>
      <c r="C85" t="s">
        <v>6</v>
      </c>
      <c r="D85" t="s">
        <v>6</v>
      </c>
      <c r="E85" t="s">
        <v>6</v>
      </c>
      <c r="F85" t="s">
        <v>56</v>
      </c>
      <c r="G85" t="str">
        <f t="shared" si="2"/>
        <v>insert IGNORE into securitymaster(symbol,company,cik,sector,industry,security_type)values('RETA','Reata Pharmaceuticals',null,null,null,'EQUITY');</v>
      </c>
    </row>
    <row r="86" spans="1:7" hidden="1" x14ac:dyDescent="0.45">
      <c r="A86" t="s">
        <v>130</v>
      </c>
      <c r="B86" t="s">
        <v>214</v>
      </c>
      <c r="C86" t="s">
        <v>6</v>
      </c>
      <c r="D86" t="s">
        <v>6</v>
      </c>
      <c r="E86" t="s">
        <v>6</v>
      </c>
      <c r="F86" t="s">
        <v>56</v>
      </c>
      <c r="G86" t="str">
        <f t="shared" si="2"/>
        <v>insert IGNORE into securitymaster(symbol,company,cik,sector,industry,security_type)values('USFD','US Foods Holding',null,null,null,'EQUITY');</v>
      </c>
    </row>
    <row r="87" spans="1:7" hidden="1" x14ac:dyDescent="0.45">
      <c r="A87" t="s">
        <v>131</v>
      </c>
      <c r="B87" t="s">
        <v>215</v>
      </c>
      <c r="C87" t="s">
        <v>6</v>
      </c>
      <c r="D87" t="s">
        <v>6</v>
      </c>
      <c r="E87" t="s">
        <v>6</v>
      </c>
      <c r="F87" t="s">
        <v>56</v>
      </c>
      <c r="G87" t="str">
        <f t="shared" si="2"/>
        <v>insert IGNORE into securitymaster(symbol,company,cik,sector,industry,security_type)values('MSBI','Midland States Bancorp',null,null,null,'EQUITY');</v>
      </c>
    </row>
    <row r="88" spans="1:7" hidden="1" x14ac:dyDescent="0.45">
      <c r="A88" t="s">
        <v>132</v>
      </c>
      <c r="B88" t="s">
        <v>216</v>
      </c>
      <c r="C88" t="s">
        <v>6</v>
      </c>
      <c r="D88" t="s">
        <v>6</v>
      </c>
      <c r="E88" t="s">
        <v>6</v>
      </c>
      <c r="F88" t="s">
        <v>56</v>
      </c>
      <c r="G88" t="str">
        <f t="shared" si="2"/>
        <v>insert IGNORE into securitymaster(symbol,company,cik,sector,industry,security_type)values('SUPV','Grupo Supervielle S.A.',null,null,null,'EQUITY');</v>
      </c>
    </row>
    <row r="89" spans="1:7" hidden="1" x14ac:dyDescent="0.45">
      <c r="A89" t="s">
        <v>133</v>
      </c>
      <c r="B89" t="s">
        <v>217</v>
      </c>
      <c r="C89" t="s">
        <v>6</v>
      </c>
      <c r="D89" t="s">
        <v>6</v>
      </c>
      <c r="E89" t="s">
        <v>6</v>
      </c>
      <c r="F89" t="s">
        <v>56</v>
      </c>
      <c r="G89" t="str">
        <f t="shared" si="2"/>
        <v>insert IGNORE into securitymaster(symbol,company,cik,sector,industry,security_type)values('MRUS','Merus B.V.',null,null,null,'EQUITY');</v>
      </c>
    </row>
    <row r="90" spans="1:7" hidden="1" x14ac:dyDescent="0.45">
      <c r="A90" t="s">
        <v>134</v>
      </c>
      <c r="B90" t="s">
        <v>218</v>
      </c>
      <c r="C90" t="s">
        <v>6</v>
      </c>
      <c r="D90" t="s">
        <v>6</v>
      </c>
      <c r="E90" t="s">
        <v>6</v>
      </c>
      <c r="F90" t="s">
        <v>56</v>
      </c>
      <c r="G90" t="str">
        <f t="shared" si="2"/>
        <v>insert IGNORE into securitymaster(symbol,company,cik,sector,industry,security_type)values('PZRX','PhaseRx',null,null,null,'EQUITY');</v>
      </c>
    </row>
    <row r="91" spans="1:7" hidden="1" x14ac:dyDescent="0.45">
      <c r="A91" t="s">
        <v>135</v>
      </c>
      <c r="B91" t="s">
        <v>219</v>
      </c>
      <c r="C91" t="s">
        <v>6</v>
      </c>
      <c r="D91" t="s">
        <v>6</v>
      </c>
      <c r="E91" t="s">
        <v>6</v>
      </c>
      <c r="F91" t="s">
        <v>56</v>
      </c>
      <c r="G91" t="str">
        <f t="shared" si="2"/>
        <v>insert IGNORE into securitymaster(symbol,company,cik,sector,industry,security_type)values('PLSE','Pulse Biosciences',null,null,null,'EQUITY');</v>
      </c>
    </row>
    <row r="92" spans="1:7" hidden="1" x14ac:dyDescent="0.45">
      <c r="A92" t="s">
        <v>136</v>
      </c>
      <c r="B92" t="s">
        <v>220</v>
      </c>
      <c r="C92" t="s">
        <v>6</v>
      </c>
      <c r="D92" t="s">
        <v>6</v>
      </c>
      <c r="E92" t="s">
        <v>6</v>
      </c>
      <c r="F92" t="s">
        <v>56</v>
      </c>
      <c r="G92" t="str">
        <f t="shared" ref="G92:G154" si="3">"insert IGNORE into securitymaster("&amp;$A$1&amp;","&amp;$B$1&amp;","&amp;$C$1&amp;","&amp;$D$1&amp;","&amp;$E$1&amp;","&amp;$F$1&amp;")values("&amp;IF(A92="null","null", "'"&amp;A92&amp;"'")&amp;","&amp;IF(B92="null","null", "'"&amp;B92&amp;"'")&amp;","&amp;IF(C92="null","null", "'"&amp;C92&amp;"'")&amp;","&amp;IF(D92="null","null", "'"&amp;D92&amp;"'")&amp;","&amp;IF(E92="null","null", "'"&amp;E92&amp;"'")&amp;","&amp;IF(F92="null","null", "'"&amp;F92&amp;"'")&amp;");"</f>
        <v>insert IGNORE into securitymaster(symbol,company,cik,sector,industry,security_type)values('ACIA','Acacia Communications',null,null,null,'EQUITY');</v>
      </c>
    </row>
    <row r="93" spans="1:7" hidden="1" x14ac:dyDescent="0.45">
      <c r="A93" t="s">
        <v>137</v>
      </c>
      <c r="B93" t="s">
        <v>221</v>
      </c>
      <c r="C93" t="s">
        <v>6</v>
      </c>
      <c r="D93" t="s">
        <v>6</v>
      </c>
      <c r="E93" t="s">
        <v>6</v>
      </c>
      <c r="F93" t="s">
        <v>56</v>
      </c>
      <c r="G93" t="str">
        <f t="shared" si="3"/>
        <v>insert IGNORE into securitymaster(symbol,company,cik,sector,industry,security_type)values('SITE','SiteOne Landscape Supply',null,null,null,'EQUITY');</v>
      </c>
    </row>
    <row r="94" spans="1:7" hidden="1" x14ac:dyDescent="0.45">
      <c r="A94" t="s">
        <v>138</v>
      </c>
      <c r="B94" t="s">
        <v>222</v>
      </c>
      <c r="C94" t="s">
        <v>6</v>
      </c>
      <c r="D94" t="s">
        <v>6</v>
      </c>
      <c r="E94" t="s">
        <v>6</v>
      </c>
      <c r="F94" t="s">
        <v>56</v>
      </c>
      <c r="G94" t="str">
        <f t="shared" si="3"/>
        <v>insert IGNORE into securitymaster(symbol,company,cik,sector,industry,security_type)values('TPB','Turning Point Brands',null,null,null,'EQUITY');</v>
      </c>
    </row>
    <row r="95" spans="1:7" hidden="1" x14ac:dyDescent="0.45">
      <c r="A95" t="s">
        <v>139</v>
      </c>
      <c r="B95" t="s">
        <v>223</v>
      </c>
      <c r="C95" t="s">
        <v>6</v>
      </c>
      <c r="D95" t="s">
        <v>6</v>
      </c>
      <c r="E95" t="s">
        <v>6</v>
      </c>
      <c r="F95" t="s">
        <v>56</v>
      </c>
      <c r="G95" t="str">
        <f t="shared" si="3"/>
        <v>insert IGNORE into securitymaster(symbol,company,cik,sector,industry,security_type)values('NTLA','Intellia Therapeutics',null,null,null,'EQUITY');</v>
      </c>
    </row>
    <row r="96" spans="1:7" hidden="1" x14ac:dyDescent="0.45">
      <c r="A96" t="s">
        <v>140</v>
      </c>
      <c r="B96" t="s">
        <v>224</v>
      </c>
      <c r="C96" t="s">
        <v>6</v>
      </c>
      <c r="D96" t="s">
        <v>6</v>
      </c>
      <c r="E96" t="s">
        <v>6</v>
      </c>
      <c r="F96" t="s">
        <v>56</v>
      </c>
      <c r="G96" t="str">
        <f t="shared" si="3"/>
        <v>insert IGNORE into securitymaster(symbol,company,cik,sector,industry,security_type)values('SBPH','Spring Bank Pharmaceuticals',null,null,null,'EQUITY');</v>
      </c>
    </row>
    <row r="97" spans="1:7" hidden="1" x14ac:dyDescent="0.45">
      <c r="A97" t="s">
        <v>141</v>
      </c>
      <c r="B97" t="s">
        <v>225</v>
      </c>
      <c r="C97" t="s">
        <v>6</v>
      </c>
      <c r="D97" t="s">
        <v>6</v>
      </c>
      <c r="E97" t="s">
        <v>6</v>
      </c>
      <c r="F97" t="s">
        <v>56</v>
      </c>
      <c r="G97" t="str">
        <f t="shared" si="3"/>
        <v>insert IGNORE into securitymaster(symbol,company,cik,sector,industry,security_type)values('RRR','Red Rock Resorts',null,null,null,'EQUITY');</v>
      </c>
    </row>
    <row r="98" spans="1:7" hidden="1" x14ac:dyDescent="0.45">
      <c r="A98" t="s">
        <v>142</v>
      </c>
      <c r="B98" t="s">
        <v>226</v>
      </c>
      <c r="C98" t="s">
        <v>6</v>
      </c>
      <c r="D98" t="s">
        <v>6</v>
      </c>
      <c r="E98" t="s">
        <v>6</v>
      </c>
      <c r="F98" t="s">
        <v>56</v>
      </c>
      <c r="G98" t="str">
        <f t="shared" si="3"/>
        <v>insert IGNORE into securitymaster(symbol,company,cik,sector,industry,security_type)values('YIN','Yintech Investment Holdings Limited',null,null,null,'EQUITY');</v>
      </c>
    </row>
    <row r="99" spans="1:7" hidden="1" x14ac:dyDescent="0.45">
      <c r="A99" t="s">
        <v>143</v>
      </c>
      <c r="B99" t="s">
        <v>227</v>
      </c>
      <c r="C99" t="s">
        <v>6</v>
      </c>
      <c r="D99" t="s">
        <v>6</v>
      </c>
      <c r="E99" t="s">
        <v>6</v>
      </c>
      <c r="F99" t="s">
        <v>56</v>
      </c>
      <c r="G99" t="str">
        <f t="shared" si="3"/>
        <v>insert IGNORE into securitymaster(symbol,company,cik,sector,industry,security_type)values('SCWX','SecureWorks',null,null,null,'EQUITY');</v>
      </c>
    </row>
    <row r="100" spans="1:7" hidden="1" x14ac:dyDescent="0.45">
      <c r="A100" t="s">
        <v>144</v>
      </c>
      <c r="B100" t="s">
        <v>228</v>
      </c>
      <c r="C100" t="s">
        <v>6</v>
      </c>
      <c r="D100" t="s">
        <v>6</v>
      </c>
      <c r="E100" t="s">
        <v>6</v>
      </c>
      <c r="F100" t="s">
        <v>56</v>
      </c>
      <c r="G100" t="str">
        <f t="shared" si="3"/>
        <v>insert IGNORE into securitymaster(symbol,company,cik,sector,industry,security_type)values('ARA','American Renal Associates Holdings',null,null,null,'EQUITY');</v>
      </c>
    </row>
    <row r="101" spans="1:7" hidden="1" x14ac:dyDescent="0.45">
      <c r="A101" t="s">
        <v>145</v>
      </c>
      <c r="B101" t="s">
        <v>229</v>
      </c>
      <c r="C101" t="s">
        <v>6</v>
      </c>
      <c r="D101" t="s">
        <v>6</v>
      </c>
      <c r="E101" t="s">
        <v>6</v>
      </c>
      <c r="F101" t="s">
        <v>56</v>
      </c>
      <c r="G101" t="str">
        <f t="shared" si="3"/>
        <v>insert IGNORE into securitymaster(symbol,company,cik,sector,industry,security_type)values('MGP','MGM Growth Properties LLC',null,null,null,'EQUITY');</v>
      </c>
    </row>
    <row r="102" spans="1:7" hidden="1" x14ac:dyDescent="0.45">
      <c r="A102" t="s">
        <v>146</v>
      </c>
      <c r="B102" t="s">
        <v>230</v>
      </c>
      <c r="C102" t="s">
        <v>6</v>
      </c>
      <c r="D102" t="s">
        <v>6</v>
      </c>
      <c r="E102" t="s">
        <v>6</v>
      </c>
      <c r="F102" t="s">
        <v>56</v>
      </c>
      <c r="G102" t="str">
        <f t="shared" si="3"/>
        <v>insert IGNORE into securitymaster(symbol,company,cik,sector,industry,security_type)values('BATS','Bats Global Markets',null,null,null,'EQUITY');</v>
      </c>
    </row>
    <row r="103" spans="1:7" hidden="1" x14ac:dyDescent="0.45">
      <c r="A103" t="s">
        <v>147</v>
      </c>
      <c r="B103" t="s">
        <v>231</v>
      </c>
      <c r="C103" t="s">
        <v>6</v>
      </c>
      <c r="D103" t="s">
        <v>6</v>
      </c>
      <c r="E103" t="s">
        <v>6</v>
      </c>
      <c r="F103" t="s">
        <v>56</v>
      </c>
      <c r="G103" t="str">
        <f t="shared" si="3"/>
        <v>insert IGNORE into securitymaster(symbol,company,cik,sector,industry,security_type)values('AGLE','Aeglea BioTherapeutics',null,null,null,'EQUITY');</v>
      </c>
    </row>
    <row r="104" spans="1:7" hidden="1" x14ac:dyDescent="0.45">
      <c r="A104" t="s">
        <v>148</v>
      </c>
      <c r="B104" t="s">
        <v>232</v>
      </c>
      <c r="C104" t="s">
        <v>6</v>
      </c>
      <c r="D104" t="s">
        <v>6</v>
      </c>
      <c r="E104" t="s">
        <v>6</v>
      </c>
      <c r="F104" t="s">
        <v>56</v>
      </c>
      <c r="G104" t="str">
        <f t="shared" si="3"/>
        <v>insert IGNORE into securitymaster(symbol,company,cik,sector,industry,security_type)values('CRVS','Corvus Pharmaceuticals',null,null,null,'EQUITY');</v>
      </c>
    </row>
    <row r="105" spans="1:7" hidden="1" x14ac:dyDescent="0.45">
      <c r="A105" t="s">
        <v>149</v>
      </c>
      <c r="B105" t="s">
        <v>233</v>
      </c>
      <c r="C105" t="s">
        <v>6</v>
      </c>
      <c r="D105" t="s">
        <v>6</v>
      </c>
      <c r="E105" t="s">
        <v>6</v>
      </c>
      <c r="F105" t="s">
        <v>56</v>
      </c>
      <c r="G105" t="str">
        <f t="shared" si="3"/>
        <v>insert IGNORE into securitymaster(symbol,company,cik,sector,industry,security_type)values('SNDX','Syndax Pharmaceuticals',null,null,null,'EQUITY');</v>
      </c>
    </row>
    <row r="106" spans="1:7" hidden="1" x14ac:dyDescent="0.45">
      <c r="A106" t="s">
        <v>150</v>
      </c>
      <c r="B106" t="s">
        <v>234</v>
      </c>
      <c r="C106" t="s">
        <v>6</v>
      </c>
      <c r="D106" t="s">
        <v>6</v>
      </c>
      <c r="E106" t="s">
        <v>6</v>
      </c>
      <c r="F106" t="s">
        <v>56</v>
      </c>
      <c r="G106" t="str">
        <f t="shared" si="3"/>
        <v>insert IGNORE into securitymaster(symbol,company,cik,sector,industry,security_type)values('AVXS','AveXis',null,null,null,'EQUITY');</v>
      </c>
    </row>
    <row r="107" spans="1:7" hidden="1" x14ac:dyDescent="0.45">
      <c r="A107" t="s">
        <v>151</v>
      </c>
      <c r="B107" t="s">
        <v>235</v>
      </c>
      <c r="C107" t="s">
        <v>6</v>
      </c>
      <c r="D107" t="s">
        <v>6</v>
      </c>
      <c r="E107" t="s">
        <v>6</v>
      </c>
      <c r="F107" t="s">
        <v>56</v>
      </c>
      <c r="G107" t="str">
        <f t="shared" si="3"/>
        <v>insert IGNORE into securitymaster(symbol,company,cik,sector,industry,security_type)values('PTI','Proteostasis Therapeutics',null,null,null,'EQUITY');</v>
      </c>
    </row>
    <row r="108" spans="1:7" hidden="1" x14ac:dyDescent="0.45">
      <c r="A108" t="s">
        <v>152</v>
      </c>
      <c r="B108" t="s">
        <v>236</v>
      </c>
      <c r="C108" t="s">
        <v>6</v>
      </c>
      <c r="D108" t="s">
        <v>6</v>
      </c>
      <c r="E108" t="s">
        <v>6</v>
      </c>
      <c r="F108" t="s">
        <v>56</v>
      </c>
      <c r="G108" t="str">
        <f t="shared" si="3"/>
        <v>insert IGNORE into securitymaster(symbol,company,cik,sector,industry,security_type)values('BGNE','BeiGene Ltd.',null,null,null,'EQUITY');</v>
      </c>
    </row>
    <row r="109" spans="1:7" hidden="1" x14ac:dyDescent="0.45">
      <c r="A109" t="s">
        <v>153</v>
      </c>
      <c r="B109" t="s">
        <v>237</v>
      </c>
      <c r="C109" t="s">
        <v>6</v>
      </c>
      <c r="D109" t="s">
        <v>6</v>
      </c>
      <c r="E109" t="s">
        <v>6</v>
      </c>
      <c r="F109" t="s">
        <v>56</v>
      </c>
      <c r="G109" t="str">
        <f t="shared" si="3"/>
        <v>insert IGNORE into securitymaster(symbol,company,cik,sector,industry,security_type)values('EDIT','Editas Medicine',null,null,null,'EQUITY');</v>
      </c>
    </row>
    <row r="110" spans="1:7" hidden="1" x14ac:dyDescent="0.45">
      <c r="A110" t="s">
        <v>154</v>
      </c>
      <c r="B110" t="s">
        <v>238</v>
      </c>
      <c r="C110" t="s">
        <v>6</v>
      </c>
      <c r="D110" t="s">
        <v>6</v>
      </c>
      <c r="E110" t="s">
        <v>6</v>
      </c>
      <c r="F110" t="s">
        <v>56</v>
      </c>
      <c r="G110" t="str">
        <f t="shared" si="3"/>
        <v>insert IGNORE into securitymaster(symbol,company,cik,sector,industry,security_type)values('YRD','Yirendai Ltd.',null,null,null,'EQUITY');</v>
      </c>
    </row>
    <row r="111" spans="1:7" hidden="1" x14ac:dyDescent="0.45">
      <c r="A111" t="s">
        <v>155</v>
      </c>
      <c r="B111" t="s">
        <v>239</v>
      </c>
      <c r="C111" t="s">
        <v>6</v>
      </c>
      <c r="D111" t="s">
        <v>6</v>
      </c>
      <c r="E111" t="s">
        <v>6</v>
      </c>
      <c r="F111" t="s">
        <v>56</v>
      </c>
      <c r="G111" t="str">
        <f t="shared" si="3"/>
        <v>insert IGNORE into securitymaster(symbol,company,cik,sector,industry,security_type)values('TEAM','Atlassian Corporation Plc',null,null,null,'EQUITY');</v>
      </c>
    </row>
    <row r="112" spans="1:7" x14ac:dyDescent="0.45">
      <c r="A112" t="s">
        <v>240</v>
      </c>
      <c r="B112" t="s">
        <v>241</v>
      </c>
      <c r="C112" t="s">
        <v>6</v>
      </c>
      <c r="D112" t="s">
        <v>6</v>
      </c>
      <c r="E112" t="s">
        <v>6</v>
      </c>
      <c r="F112" t="s">
        <v>7</v>
      </c>
      <c r="G112" t="str">
        <f t="shared" si="3"/>
        <v>insert IGNORE into securitymaster(symbol,company,cik,sector,industry,security_type)values('VIXM','ProShares VIX Mid-Term Futures ETF',null,null,null,'ETF');</v>
      </c>
    </row>
    <row r="113" spans="1:7" hidden="1" x14ac:dyDescent="0.45">
      <c r="A113" t="s">
        <v>69</v>
      </c>
      <c r="B113" t="s">
        <v>242</v>
      </c>
      <c r="C113" t="s">
        <v>6</v>
      </c>
      <c r="D113" t="s">
        <v>6</v>
      </c>
      <c r="E113" t="s">
        <v>6</v>
      </c>
      <c r="F113" t="s">
        <v>31</v>
      </c>
      <c r="G113" t="str">
        <f t="shared" si="3"/>
        <v>insert IGNORE into securitymaster(symbol,company,cik,sector,industry,security_type)values('VXX','iPath S&amp;P 500 VIX Short Term Futures ETN',null,null,null,'ETN');</v>
      </c>
    </row>
    <row r="114" spans="1:7" hidden="1" x14ac:dyDescent="0.45">
      <c r="A114" s="3" t="s">
        <v>248</v>
      </c>
      <c r="B114" s="3" t="s">
        <v>249</v>
      </c>
      <c r="C114" s="3" t="s">
        <v>6</v>
      </c>
      <c r="D114" s="3" t="s">
        <v>250</v>
      </c>
      <c r="E114" s="3" t="s">
        <v>251</v>
      </c>
      <c r="F114" s="3" t="s">
        <v>56</v>
      </c>
      <c r="G114" s="3" t="str">
        <f t="shared" si="3"/>
        <v>insert IGNORE into securitymaster(symbol,company,cik,sector,industry,security_type)values('MMM ','3M Company ',null,'Industrials ','Industrial Conglomerates ','EQUITY');</v>
      </c>
    </row>
    <row r="115" spans="1:7" hidden="1" x14ac:dyDescent="0.45">
      <c r="A115" s="3" t="s">
        <v>252</v>
      </c>
      <c r="B115" s="3" t="s">
        <v>253</v>
      </c>
      <c r="C115" s="3" t="s">
        <v>6</v>
      </c>
      <c r="D115" s="3" t="s">
        <v>254</v>
      </c>
      <c r="E115" s="3" t="s">
        <v>255</v>
      </c>
      <c r="F115" s="3" t="s">
        <v>56</v>
      </c>
      <c r="G115" s="3" t="str">
        <f t="shared" si="3"/>
        <v>insert IGNORE into securitymaster(symbol,company,cik,sector,industry,security_type)values('ABT ','Abbott Laboratories ',null,'Health Care ','Health Care Equipment ','EQUITY');</v>
      </c>
    </row>
    <row r="116" spans="1:7" hidden="1" x14ac:dyDescent="0.45">
      <c r="A116" s="3" t="s">
        <v>256</v>
      </c>
      <c r="B116" s="3" t="s">
        <v>257</v>
      </c>
      <c r="C116" s="3" t="s">
        <v>6</v>
      </c>
      <c r="D116" s="3" t="s">
        <v>254</v>
      </c>
      <c r="E116" s="3" t="s">
        <v>258</v>
      </c>
      <c r="F116" s="3" t="s">
        <v>56</v>
      </c>
      <c r="G116" s="3" t="str">
        <f t="shared" si="3"/>
        <v>insert IGNORE into securitymaster(symbol,company,cik,sector,industry,security_type)values('ABBV ','AbbVie ',null,'Health Care ','Pharmaceuticals ','EQUITY');</v>
      </c>
    </row>
    <row r="117" spans="1:7" hidden="1" x14ac:dyDescent="0.45">
      <c r="A117" s="3" t="s">
        <v>259</v>
      </c>
      <c r="B117" s="3" t="s">
        <v>260</v>
      </c>
      <c r="C117" s="3" t="s">
        <v>6</v>
      </c>
      <c r="D117" s="3" t="s">
        <v>261</v>
      </c>
      <c r="E117" s="3" t="s">
        <v>262</v>
      </c>
      <c r="F117" s="3" t="s">
        <v>56</v>
      </c>
      <c r="G117" s="3" t="str">
        <f t="shared" si="3"/>
        <v>insert IGNORE into securitymaster(symbol,company,cik,sector,industry,security_type)values('ACN ','Accenture plc ',null,'Information Technology ','IT Consulting &amp; Other Services ','EQUITY');</v>
      </c>
    </row>
    <row r="118" spans="1:7" hidden="1" x14ac:dyDescent="0.45">
      <c r="A118" s="3" t="s">
        <v>263</v>
      </c>
      <c r="B118" s="3" t="s">
        <v>264</v>
      </c>
      <c r="C118" s="3" t="s">
        <v>6</v>
      </c>
      <c r="D118" s="3" t="s">
        <v>261</v>
      </c>
      <c r="E118" s="3" t="s">
        <v>265</v>
      </c>
      <c r="F118" s="3" t="s">
        <v>56</v>
      </c>
      <c r="G118" s="3" t="str">
        <f t="shared" si="3"/>
        <v>insert IGNORE into securitymaster(symbol,company,cik,sector,industry,security_type)values('ATVI ','Activision Blizzard ',null,'Information Technology ','Home Entertainment Software ','EQUITY');</v>
      </c>
    </row>
    <row r="119" spans="1:7" hidden="1" x14ac:dyDescent="0.45">
      <c r="A119" s="3" t="s">
        <v>266</v>
      </c>
      <c r="B119" s="3" t="s">
        <v>267</v>
      </c>
      <c r="C119" s="3" t="s">
        <v>6</v>
      </c>
      <c r="D119" s="3" t="s">
        <v>250</v>
      </c>
      <c r="E119" s="3" t="s">
        <v>268</v>
      </c>
      <c r="F119" s="3" t="s">
        <v>56</v>
      </c>
      <c r="G119" s="3" t="str">
        <f t="shared" si="3"/>
        <v>insert IGNORE into securitymaster(symbol,company,cik,sector,industry,security_type)values('AYI ','Acuity Brands Inc ',null,'Industrials ','Electrical Components &amp; Equipment ','EQUITY');</v>
      </c>
    </row>
    <row r="120" spans="1:7" hidden="1" x14ac:dyDescent="0.45">
      <c r="A120" s="3" t="s">
        <v>269</v>
      </c>
      <c r="B120" s="3" t="s">
        <v>270</v>
      </c>
      <c r="C120" s="3" t="s">
        <v>6</v>
      </c>
      <c r="D120" s="3" t="s">
        <v>261</v>
      </c>
      <c r="E120" s="3" t="s">
        <v>271</v>
      </c>
      <c r="F120" s="3" t="s">
        <v>56</v>
      </c>
      <c r="G120" s="3" t="str">
        <f t="shared" si="3"/>
        <v>insert IGNORE into securitymaster(symbol,company,cik,sector,industry,security_type)values('ADBE ','Adobe Systems Inc ',null,'Information Technology ','Application Software ','EQUITY');</v>
      </c>
    </row>
    <row r="121" spans="1:7" hidden="1" x14ac:dyDescent="0.45">
      <c r="A121" s="3" t="s">
        <v>272</v>
      </c>
      <c r="B121" s="3" t="s">
        <v>273</v>
      </c>
      <c r="C121" s="3" t="s">
        <v>6</v>
      </c>
      <c r="D121" s="3" t="s">
        <v>274</v>
      </c>
      <c r="E121" s="3" t="s">
        <v>275</v>
      </c>
      <c r="F121" s="3" t="s">
        <v>56</v>
      </c>
      <c r="G121" s="3" t="str">
        <f t="shared" si="3"/>
        <v>insert IGNORE into securitymaster(symbol,company,cik,sector,industry,security_type)values('AAP ','Advance Auto Parts ',null,'Consumer Discretionary ','Automotive Retail ','EQUITY');</v>
      </c>
    </row>
    <row r="122" spans="1:7" hidden="1" x14ac:dyDescent="0.45">
      <c r="A122" s="3" t="s">
        <v>276</v>
      </c>
      <c r="B122" s="3" t="s">
        <v>277</v>
      </c>
      <c r="C122" s="3" t="s">
        <v>6</v>
      </c>
      <c r="D122" s="3" t="s">
        <v>278</v>
      </c>
      <c r="E122" s="3" t="s">
        <v>279</v>
      </c>
      <c r="F122" s="3" t="s">
        <v>56</v>
      </c>
      <c r="G122" s="3" t="str">
        <f t="shared" si="3"/>
        <v>insert IGNORE into securitymaster(symbol,company,cik,sector,industry,security_type)values('AES ','AES Corp ',null,'Utilities ','Independent Power Producers &amp; Energy Traders ','EQUITY');</v>
      </c>
    </row>
    <row r="123" spans="1:7" hidden="1" x14ac:dyDescent="0.45">
      <c r="A123" s="3" t="s">
        <v>280</v>
      </c>
      <c r="B123" s="3" t="s">
        <v>281</v>
      </c>
      <c r="C123" s="3" t="s">
        <v>6</v>
      </c>
      <c r="D123" s="3" t="s">
        <v>254</v>
      </c>
      <c r="E123" s="3" t="s">
        <v>282</v>
      </c>
      <c r="F123" s="3" t="s">
        <v>56</v>
      </c>
      <c r="G123" s="3" t="str">
        <f t="shared" si="3"/>
        <v>insert IGNORE into securitymaster(symbol,company,cik,sector,industry,security_type)values('AET ','Aetna Inc ',null,'Health Care ','Managed Health Care ','EQUITY');</v>
      </c>
    </row>
    <row r="124" spans="1:7" hidden="1" x14ac:dyDescent="0.45">
      <c r="A124" s="3" t="s">
        <v>283</v>
      </c>
      <c r="B124" s="3" t="s">
        <v>284</v>
      </c>
      <c r="C124" s="3" t="s">
        <v>6</v>
      </c>
      <c r="D124" s="3" t="s">
        <v>285</v>
      </c>
      <c r="E124" s="3" t="s">
        <v>286</v>
      </c>
      <c r="F124" s="3" t="s">
        <v>56</v>
      </c>
      <c r="G124" s="3" t="str">
        <f t="shared" si="3"/>
        <v>insert IGNORE into securitymaster(symbol,company,cik,sector,industry,security_type)values('AMG ','Affiliated Managers Group Inc ',null,'Financials ','Asset Management &amp; Custody Banks ','EQUITY');</v>
      </c>
    </row>
    <row r="125" spans="1:7" hidden="1" x14ac:dyDescent="0.45">
      <c r="A125" s="3" t="s">
        <v>287</v>
      </c>
      <c r="B125" s="3" t="s">
        <v>288</v>
      </c>
      <c r="C125" s="3" t="s">
        <v>6</v>
      </c>
      <c r="D125" s="3" t="s">
        <v>285</v>
      </c>
      <c r="E125" s="3" t="s">
        <v>289</v>
      </c>
      <c r="F125" s="3" t="s">
        <v>56</v>
      </c>
      <c r="G125" s="3" t="str">
        <f t="shared" si="3"/>
        <v>insert IGNORE into securitymaster(symbol,company,cik,sector,industry,security_type)values('AFL ','AFLAC Inc ',null,'Financials ','Life &amp; Health Insurance ','EQUITY');</v>
      </c>
    </row>
    <row r="126" spans="1:7" hidden="1" x14ac:dyDescent="0.45">
      <c r="A126" s="3" t="s">
        <v>290</v>
      </c>
      <c r="B126" s="3" t="s">
        <v>291</v>
      </c>
      <c r="C126" s="3" t="s">
        <v>6</v>
      </c>
      <c r="D126" s="3" t="s">
        <v>254</v>
      </c>
      <c r="E126" s="3" t="s">
        <v>255</v>
      </c>
      <c r="F126" s="3" t="s">
        <v>56</v>
      </c>
      <c r="G126" s="3" t="str">
        <f t="shared" si="3"/>
        <v>insert IGNORE into securitymaster(symbol,company,cik,sector,industry,security_type)values('A ','Agilent Technologies Inc ',null,'Health Care ','Health Care Equipment ','EQUITY');</v>
      </c>
    </row>
    <row r="127" spans="1:7" hidden="1" x14ac:dyDescent="0.45">
      <c r="A127" s="3" t="s">
        <v>292</v>
      </c>
      <c r="B127" s="3" t="s">
        <v>293</v>
      </c>
      <c r="C127" s="3" t="s">
        <v>6</v>
      </c>
      <c r="D127" s="3" t="s">
        <v>294</v>
      </c>
      <c r="E127" s="3" t="s">
        <v>295</v>
      </c>
      <c r="F127" s="3" t="s">
        <v>56</v>
      </c>
      <c r="G127" s="3" t="str">
        <f t="shared" si="3"/>
        <v>insert IGNORE into securitymaster(symbol,company,cik,sector,industry,security_type)values('APD ','Air Products &amp; Chemicals Inc ',null,'Materials ','Industrial Gases ','EQUITY');</v>
      </c>
    </row>
    <row r="128" spans="1:7" hidden="1" x14ac:dyDescent="0.45">
      <c r="A128" s="3" t="s">
        <v>296</v>
      </c>
      <c r="B128" s="3" t="s">
        <v>297</v>
      </c>
      <c r="C128" s="3" t="s">
        <v>6</v>
      </c>
      <c r="D128" s="3" t="s">
        <v>261</v>
      </c>
      <c r="E128" s="3" t="s">
        <v>298</v>
      </c>
      <c r="F128" s="3" t="s">
        <v>56</v>
      </c>
      <c r="G128" s="3" t="str">
        <f t="shared" si="3"/>
        <v>insert IGNORE into securitymaster(symbol,company,cik,sector,industry,security_type)values('AKAM ','Akamai Technologies Inc ',null,'Information Technology ','Internet Software &amp; Services ','EQUITY');</v>
      </c>
    </row>
    <row r="129" spans="1:7" hidden="1" x14ac:dyDescent="0.45">
      <c r="A129" s="3" t="s">
        <v>299</v>
      </c>
      <c r="B129" s="3" t="s">
        <v>300</v>
      </c>
      <c r="C129" s="3" t="s">
        <v>6</v>
      </c>
      <c r="D129" s="3" t="s">
        <v>250</v>
      </c>
      <c r="E129" s="3" t="s">
        <v>301</v>
      </c>
      <c r="F129" s="3" t="s">
        <v>56</v>
      </c>
      <c r="G129" s="3" t="str">
        <f t="shared" si="3"/>
        <v>insert IGNORE into securitymaster(symbol,company,cik,sector,industry,security_type)values('ALK ','Alaska Air Group Inc ',null,'Industrials ','Airlines ','EQUITY');</v>
      </c>
    </row>
    <row r="130" spans="1:7" hidden="1" x14ac:dyDescent="0.45">
      <c r="A130" s="3" t="s">
        <v>302</v>
      </c>
      <c r="B130" s="3" t="s">
        <v>303</v>
      </c>
      <c r="C130" s="3" t="s">
        <v>6</v>
      </c>
      <c r="D130" s="3" t="s">
        <v>294</v>
      </c>
      <c r="E130" s="3" t="s">
        <v>304</v>
      </c>
      <c r="F130" s="3" t="s">
        <v>56</v>
      </c>
      <c r="G130" s="3" t="str">
        <f t="shared" si="3"/>
        <v>insert IGNORE into securitymaster(symbol,company,cik,sector,industry,security_type)values('ALB ','Albemarle Corp ',null,'Materials ','Specialty Chemicals ','EQUITY');</v>
      </c>
    </row>
    <row r="131" spans="1:7" hidden="1" x14ac:dyDescent="0.45">
      <c r="A131" s="3" t="s">
        <v>305</v>
      </c>
      <c r="B131" s="3" t="s">
        <v>306</v>
      </c>
      <c r="C131" s="3" t="s">
        <v>6</v>
      </c>
      <c r="D131" s="3" t="s">
        <v>254</v>
      </c>
      <c r="E131" s="3" t="s">
        <v>258</v>
      </c>
      <c r="F131" s="3" t="s">
        <v>56</v>
      </c>
      <c r="G131" s="3" t="str">
        <f t="shared" si="3"/>
        <v>insert IGNORE into securitymaster(symbol,company,cik,sector,industry,security_type)values('AGN ','Allergan, Plc ',null,'Health Care ','Pharmaceuticals ','EQUITY');</v>
      </c>
    </row>
    <row r="132" spans="1:7" hidden="1" x14ac:dyDescent="0.45">
      <c r="A132" s="3" t="s">
        <v>307</v>
      </c>
      <c r="B132" s="3" t="s">
        <v>308</v>
      </c>
      <c r="C132" s="3" t="s">
        <v>6</v>
      </c>
      <c r="D132" s="3" t="s">
        <v>278</v>
      </c>
      <c r="E132" s="3" t="s">
        <v>309</v>
      </c>
      <c r="F132" s="3" t="s">
        <v>56</v>
      </c>
      <c r="G132" s="3" t="str">
        <f t="shared" si="3"/>
        <v>insert IGNORE into securitymaster(symbol,company,cik,sector,industry,security_type)values('LNT ','Alliant Energy Corp ',null,'Utilities ','Electric Utilities ','EQUITY');</v>
      </c>
    </row>
    <row r="133" spans="1:7" hidden="1" x14ac:dyDescent="0.45">
      <c r="A133" s="3" t="s">
        <v>310</v>
      </c>
      <c r="B133" s="3" t="s">
        <v>311</v>
      </c>
      <c r="C133" s="3" t="s">
        <v>6</v>
      </c>
      <c r="D133" s="3" t="s">
        <v>254</v>
      </c>
      <c r="E133" s="3" t="s">
        <v>312</v>
      </c>
      <c r="F133" s="3" t="s">
        <v>56</v>
      </c>
      <c r="G133" s="3" t="str">
        <f t="shared" si="3"/>
        <v>insert IGNORE into securitymaster(symbol,company,cik,sector,industry,security_type)values('ALXN ','Alexion Pharmaceuticals ',null,'Health Care ','Biotechnology ','EQUITY');</v>
      </c>
    </row>
    <row r="134" spans="1:7" hidden="1" x14ac:dyDescent="0.45">
      <c r="A134" s="3" t="s">
        <v>313</v>
      </c>
      <c r="B134" s="3" t="s">
        <v>314</v>
      </c>
      <c r="C134" s="3" t="s">
        <v>6</v>
      </c>
      <c r="D134" s="3" t="s">
        <v>250</v>
      </c>
      <c r="E134" s="3" t="s">
        <v>315</v>
      </c>
      <c r="F134" s="3" t="s">
        <v>56</v>
      </c>
      <c r="G134" s="3" t="str">
        <f t="shared" si="3"/>
        <v>insert IGNORE into securitymaster(symbol,company,cik,sector,industry,security_type)values('ALLE ','Allegion ',null,'Industrials ','Building Products ','EQUITY');</v>
      </c>
    </row>
    <row r="135" spans="1:7" hidden="1" x14ac:dyDescent="0.45">
      <c r="A135" s="3" t="s">
        <v>316</v>
      </c>
      <c r="B135" s="3" t="s">
        <v>317</v>
      </c>
      <c r="C135" s="3" t="s">
        <v>6</v>
      </c>
      <c r="D135" s="3" t="s">
        <v>261</v>
      </c>
      <c r="E135" s="3" t="s">
        <v>318</v>
      </c>
      <c r="F135" s="3" t="s">
        <v>56</v>
      </c>
      <c r="G135" s="3" t="str">
        <f t="shared" si="3"/>
        <v>insert IGNORE into securitymaster(symbol,company,cik,sector,industry,security_type)values('ADS ','Alliance Data Systems ',null,'Information Technology ','Data Processing &amp; Outsourced Services ','EQUITY');</v>
      </c>
    </row>
    <row r="136" spans="1:7" hidden="1" x14ac:dyDescent="0.45">
      <c r="A136" s="3" t="s">
        <v>319</v>
      </c>
      <c r="B136" s="3" t="s">
        <v>320</v>
      </c>
      <c r="C136" s="3" t="s">
        <v>6</v>
      </c>
      <c r="D136" s="3" t="s">
        <v>285</v>
      </c>
      <c r="E136" s="3" t="s">
        <v>321</v>
      </c>
      <c r="F136" s="3" t="s">
        <v>56</v>
      </c>
      <c r="G136" s="3" t="str">
        <f t="shared" si="3"/>
        <v>insert IGNORE into securitymaster(symbol,company,cik,sector,industry,security_type)values('ALL ','Allstate Corp ',null,'Financials ','Property &amp; Casualty Insurance ','EQUITY');</v>
      </c>
    </row>
    <row r="137" spans="1:7" hidden="1" x14ac:dyDescent="0.45">
      <c r="A137" s="3" t="s">
        <v>322</v>
      </c>
      <c r="B137" s="3" t="s">
        <v>323</v>
      </c>
      <c r="C137" s="3" t="s">
        <v>6</v>
      </c>
      <c r="D137" s="3" t="s">
        <v>261</v>
      </c>
      <c r="E137" s="3" t="s">
        <v>298</v>
      </c>
      <c r="F137" s="3" t="s">
        <v>56</v>
      </c>
      <c r="G137" s="3" t="str">
        <f t="shared" si="3"/>
        <v>insert IGNORE into securitymaster(symbol,company,cik,sector,industry,security_type)values('GOOGL ','Alphabet Inc Class A ',null,'Information Technology ','Internet Software &amp; Services ','EQUITY');</v>
      </c>
    </row>
    <row r="138" spans="1:7" hidden="1" x14ac:dyDescent="0.45">
      <c r="A138" s="3" t="s">
        <v>324</v>
      </c>
      <c r="B138" s="3" t="s">
        <v>325</v>
      </c>
      <c r="C138" s="3" t="s">
        <v>6</v>
      </c>
      <c r="D138" s="3" t="s">
        <v>261</v>
      </c>
      <c r="E138" s="3" t="s">
        <v>298</v>
      </c>
      <c r="F138" s="3" t="s">
        <v>56</v>
      </c>
      <c r="G138" s="3" t="str">
        <f t="shared" si="3"/>
        <v>insert IGNORE into securitymaster(symbol,company,cik,sector,industry,security_type)values('GOOG ','Alphabet Inc Class C ',null,'Information Technology ','Internet Software &amp; Services ','EQUITY');</v>
      </c>
    </row>
    <row r="139" spans="1:7" hidden="1" x14ac:dyDescent="0.45">
      <c r="A139" s="3" t="s">
        <v>326</v>
      </c>
      <c r="B139" s="3" t="s">
        <v>327</v>
      </c>
      <c r="C139" s="3" t="s">
        <v>6</v>
      </c>
      <c r="D139" s="3" t="s">
        <v>328</v>
      </c>
      <c r="E139" s="3" t="s">
        <v>329</v>
      </c>
      <c r="F139" s="3" t="s">
        <v>56</v>
      </c>
      <c r="G139" s="3" t="str">
        <f t="shared" si="3"/>
        <v>insert IGNORE into securitymaster(symbol,company,cik,sector,industry,security_type)values('MO ','Altria Group Inc ',null,'Consumer Staples ','Tobacco ','EQUITY');</v>
      </c>
    </row>
    <row r="140" spans="1:7" hidden="1" x14ac:dyDescent="0.45">
      <c r="A140" s="3" t="s">
        <v>330</v>
      </c>
      <c r="B140" s="3" t="s">
        <v>331</v>
      </c>
      <c r="C140" s="3" t="s">
        <v>6</v>
      </c>
      <c r="D140" s="3" t="s">
        <v>274</v>
      </c>
      <c r="E140" s="3" t="s">
        <v>332</v>
      </c>
      <c r="F140" s="3" t="s">
        <v>56</v>
      </c>
      <c r="G140" s="3" t="str">
        <f t="shared" si="3"/>
        <v>insert IGNORE into securitymaster(symbol,company,cik,sector,industry,security_type)values('AMZN ','Amazon.com Inc ',null,'Consumer Discretionary ','Internet &amp; Direct Marketing Retail ','EQUITY');</v>
      </c>
    </row>
    <row r="141" spans="1:7" hidden="1" x14ac:dyDescent="0.45">
      <c r="A141" s="3" t="s">
        <v>333</v>
      </c>
      <c r="B141" s="3" t="s">
        <v>334</v>
      </c>
      <c r="C141" s="3" t="s">
        <v>6</v>
      </c>
      <c r="D141" s="3" t="s">
        <v>278</v>
      </c>
      <c r="E141" s="3" t="s">
        <v>335</v>
      </c>
      <c r="F141" s="3" t="s">
        <v>56</v>
      </c>
      <c r="G141" s="3" t="str">
        <f t="shared" si="3"/>
        <v>insert IGNORE into securitymaster(symbol,company,cik,sector,industry,security_type)values('AEE ','Ameren Corp ',null,'Utilities ','MultiUtilities ','EQUITY');</v>
      </c>
    </row>
    <row r="142" spans="1:7" hidden="1" x14ac:dyDescent="0.45">
      <c r="A142" s="3" t="s">
        <v>336</v>
      </c>
      <c r="B142" s="3" t="s">
        <v>337</v>
      </c>
      <c r="C142" s="3" t="s">
        <v>6</v>
      </c>
      <c r="D142" s="3" t="s">
        <v>250</v>
      </c>
      <c r="E142" s="3" t="s">
        <v>301</v>
      </c>
      <c r="F142" s="3" t="s">
        <v>56</v>
      </c>
      <c r="G142" s="3" t="str">
        <f t="shared" si="3"/>
        <v>insert IGNORE into securitymaster(symbol,company,cik,sector,industry,security_type)values('AAL ','American Airlines Group ',null,'Industrials ','Airlines ','EQUITY');</v>
      </c>
    </row>
    <row r="143" spans="1:7" hidden="1" x14ac:dyDescent="0.45">
      <c r="A143" s="3" t="s">
        <v>338</v>
      </c>
      <c r="B143" s="3" t="s">
        <v>339</v>
      </c>
      <c r="C143" s="3" t="s">
        <v>6</v>
      </c>
      <c r="D143" s="3" t="s">
        <v>278</v>
      </c>
      <c r="E143" s="3" t="s">
        <v>309</v>
      </c>
      <c r="F143" s="3" t="s">
        <v>56</v>
      </c>
      <c r="G143" s="3" t="str">
        <f t="shared" si="3"/>
        <v>insert IGNORE into securitymaster(symbol,company,cik,sector,industry,security_type)values('AEP ','American Electric Power ',null,'Utilities ','Electric Utilities ','EQUITY');</v>
      </c>
    </row>
    <row r="144" spans="1:7" hidden="1" x14ac:dyDescent="0.45">
      <c r="A144" s="3" t="s">
        <v>340</v>
      </c>
      <c r="B144" s="3" t="s">
        <v>341</v>
      </c>
      <c r="C144" s="3" t="s">
        <v>6</v>
      </c>
      <c r="D144" s="3" t="s">
        <v>285</v>
      </c>
      <c r="E144" s="3" t="s">
        <v>342</v>
      </c>
      <c r="F144" s="3" t="s">
        <v>56</v>
      </c>
      <c r="G144" s="3" t="str">
        <f t="shared" si="3"/>
        <v>insert IGNORE into securitymaster(symbol,company,cik,sector,industry,security_type)values('AXP ','American Express Co ',null,'Financials ','Consumer Finance ','EQUITY');</v>
      </c>
    </row>
    <row r="145" spans="1:7" hidden="1" x14ac:dyDescent="0.45">
      <c r="A145" s="3" t="s">
        <v>343</v>
      </c>
      <c r="B145" s="3" t="s">
        <v>344</v>
      </c>
      <c r="C145" s="3" t="s">
        <v>6</v>
      </c>
      <c r="D145" s="3" t="s">
        <v>285</v>
      </c>
      <c r="E145" s="3" t="s">
        <v>321</v>
      </c>
      <c r="F145" s="3" t="s">
        <v>56</v>
      </c>
      <c r="G145" s="3" t="str">
        <f t="shared" si="3"/>
        <v>insert IGNORE into securitymaster(symbol,company,cik,sector,industry,security_type)values('AIG ','American International Group, Inc. ',null,'Financials ','Property &amp; Casualty Insurance ','EQUITY');</v>
      </c>
    </row>
    <row r="146" spans="1:7" hidden="1" x14ac:dyDescent="0.45">
      <c r="A146" s="3" t="s">
        <v>345</v>
      </c>
      <c r="B146" s="3" t="s">
        <v>346</v>
      </c>
      <c r="C146" s="3" t="s">
        <v>6</v>
      </c>
      <c r="D146" s="3" t="s">
        <v>347</v>
      </c>
      <c r="E146" s="3" t="s">
        <v>348</v>
      </c>
      <c r="F146" s="3" t="s">
        <v>56</v>
      </c>
      <c r="G146" s="3" t="str">
        <f t="shared" si="3"/>
        <v>insert IGNORE into securitymaster(symbol,company,cik,sector,industry,security_type)values('AMT ','American Tower Corp A ',null,'Real Estate ','Specialized REITs ','EQUITY');</v>
      </c>
    </row>
    <row r="147" spans="1:7" hidden="1" x14ac:dyDescent="0.45">
      <c r="A147" s="3" t="s">
        <v>349</v>
      </c>
      <c r="B147" s="3" t="s">
        <v>350</v>
      </c>
      <c r="C147" s="3" t="s">
        <v>6</v>
      </c>
      <c r="D147" s="3" t="s">
        <v>278</v>
      </c>
      <c r="E147" s="3" t="s">
        <v>351</v>
      </c>
      <c r="F147" s="3" t="s">
        <v>56</v>
      </c>
      <c r="G147" s="3" t="str">
        <f t="shared" si="3"/>
        <v>insert IGNORE into securitymaster(symbol,company,cik,sector,industry,security_type)values('AWK ','American Water Works Company Inc ',null,'Utilities ','Water Utilities ','EQUITY');</v>
      </c>
    </row>
    <row r="148" spans="1:7" hidden="1" x14ac:dyDescent="0.45">
      <c r="A148" s="3" t="s">
        <v>352</v>
      </c>
      <c r="B148" s="3" t="s">
        <v>353</v>
      </c>
      <c r="C148" s="3" t="s">
        <v>6</v>
      </c>
      <c r="D148" s="3" t="s">
        <v>285</v>
      </c>
      <c r="E148" s="3" t="s">
        <v>286</v>
      </c>
      <c r="F148" s="3" t="s">
        <v>56</v>
      </c>
      <c r="G148" s="3" t="str">
        <f t="shared" si="3"/>
        <v>insert IGNORE into securitymaster(symbol,company,cik,sector,industry,security_type)values('AMP ','Ameriprise Financial ',null,'Financials ','Asset Management &amp; Custody Banks ','EQUITY');</v>
      </c>
    </row>
    <row r="149" spans="1:7" hidden="1" x14ac:dyDescent="0.45">
      <c r="A149" s="3" t="s">
        <v>354</v>
      </c>
      <c r="B149" s="3" t="s">
        <v>355</v>
      </c>
      <c r="C149" s="3" t="s">
        <v>6</v>
      </c>
      <c r="D149" s="3" t="s">
        <v>254</v>
      </c>
      <c r="E149" s="3" t="s">
        <v>356</v>
      </c>
      <c r="F149" s="3" t="s">
        <v>56</v>
      </c>
      <c r="G149" s="3" t="str">
        <f t="shared" si="3"/>
        <v>insert IGNORE into securitymaster(symbol,company,cik,sector,industry,security_type)values('ABC ','AmerisourceBergen Corp ',null,'Health Care ','Health Care Distributors ','EQUITY');</v>
      </c>
    </row>
    <row r="150" spans="1:7" hidden="1" x14ac:dyDescent="0.45">
      <c r="A150" s="3" t="s">
        <v>357</v>
      </c>
      <c r="B150" s="3" t="s">
        <v>358</v>
      </c>
      <c r="C150" s="3" t="s">
        <v>6</v>
      </c>
      <c r="D150" s="3" t="s">
        <v>250</v>
      </c>
      <c r="E150" s="3" t="s">
        <v>268</v>
      </c>
      <c r="F150" s="3" t="s">
        <v>56</v>
      </c>
      <c r="G150" s="3" t="str">
        <f t="shared" si="3"/>
        <v>insert IGNORE into securitymaster(symbol,company,cik,sector,industry,security_type)values('AME ','AMETEK Inc ',null,'Industrials ','Electrical Components &amp; Equipment ','EQUITY');</v>
      </c>
    </row>
    <row r="151" spans="1:7" hidden="1" x14ac:dyDescent="0.45">
      <c r="A151" s="3" t="s">
        <v>359</v>
      </c>
      <c r="B151" s="3" t="s">
        <v>360</v>
      </c>
      <c r="C151" s="3" t="s">
        <v>6</v>
      </c>
      <c r="D151" s="3" t="s">
        <v>254</v>
      </c>
      <c r="E151" s="3" t="s">
        <v>312</v>
      </c>
      <c r="F151" s="3" t="s">
        <v>56</v>
      </c>
      <c r="G151" s="3" t="str">
        <f t="shared" si="3"/>
        <v>insert IGNORE into securitymaster(symbol,company,cik,sector,industry,security_type)values('AMGN ','Amgen Inc ',null,'Health Care ','Biotechnology ','EQUITY');</v>
      </c>
    </row>
    <row r="152" spans="1:7" hidden="1" x14ac:dyDescent="0.45">
      <c r="A152" s="3" t="s">
        <v>361</v>
      </c>
      <c r="B152" s="3" t="s">
        <v>362</v>
      </c>
      <c r="C152" s="3" t="s">
        <v>6</v>
      </c>
      <c r="D152" s="3" t="s">
        <v>250</v>
      </c>
      <c r="E152" s="3" t="s">
        <v>268</v>
      </c>
      <c r="F152" s="3" t="s">
        <v>56</v>
      </c>
      <c r="G152" s="3" t="str">
        <f t="shared" si="3"/>
        <v>insert IGNORE into securitymaster(symbol,company,cik,sector,industry,security_type)values('APH ','Amphenol Corp ',null,'Industrials ','Electrical Components &amp; Equipment ','EQUITY');</v>
      </c>
    </row>
    <row r="153" spans="1:7" hidden="1" x14ac:dyDescent="0.45">
      <c r="A153" s="3" t="s">
        <v>363</v>
      </c>
      <c r="B153" s="3" t="s">
        <v>364</v>
      </c>
      <c r="C153" s="3" t="s">
        <v>6</v>
      </c>
      <c r="D153" s="3" t="s">
        <v>365</v>
      </c>
      <c r="E153" s="3" t="s">
        <v>366</v>
      </c>
      <c r="F153" s="3" t="s">
        <v>56</v>
      </c>
      <c r="G153" s="3" t="str">
        <f t="shared" si="3"/>
        <v>insert IGNORE into securitymaster(symbol,company,cik,sector,industry,security_type)values('APC ','Anadarko Petroleum Corp ',null,'Energy ','Oil &amp; Gas Exploration &amp; Production ','EQUITY');</v>
      </c>
    </row>
    <row r="154" spans="1:7" hidden="1" x14ac:dyDescent="0.45">
      <c r="A154" s="3" t="s">
        <v>367</v>
      </c>
      <c r="B154" s="3" t="s">
        <v>368</v>
      </c>
      <c r="C154" s="3" t="s">
        <v>6</v>
      </c>
      <c r="D154" s="3" t="s">
        <v>261</v>
      </c>
      <c r="E154" s="3" t="s">
        <v>369</v>
      </c>
      <c r="F154" s="3" t="s">
        <v>56</v>
      </c>
      <c r="G154" s="3" t="str">
        <f t="shared" si="3"/>
        <v>insert IGNORE into securitymaster(symbol,company,cik,sector,industry,security_type)values('ADI ','Analog Devices, Inc. ',null,'Information Technology ','Semiconductors ','EQUITY');</v>
      </c>
    </row>
    <row r="155" spans="1:7" hidden="1" x14ac:dyDescent="0.45">
      <c r="A155" s="3" t="s">
        <v>370</v>
      </c>
      <c r="B155" s="3" t="s">
        <v>371</v>
      </c>
      <c r="C155" s="3" t="s">
        <v>6</v>
      </c>
      <c r="D155" s="3" t="s">
        <v>254</v>
      </c>
      <c r="E155" s="3" t="s">
        <v>282</v>
      </c>
      <c r="F155" s="3" t="s">
        <v>56</v>
      </c>
      <c r="G155" s="3" t="str">
        <f t="shared" ref="G155:G218" si="4">"insert IGNORE into securitymaster("&amp;$A$1&amp;","&amp;$B$1&amp;","&amp;$C$1&amp;","&amp;$D$1&amp;","&amp;$E$1&amp;","&amp;$F$1&amp;")values("&amp;IF(A155="null","null", "'"&amp;A155&amp;"'")&amp;","&amp;IF(B155="null","null", "'"&amp;B155&amp;"'")&amp;","&amp;IF(C155="null","null", "'"&amp;C155&amp;"'")&amp;","&amp;IF(D155="null","null", "'"&amp;D155&amp;"'")&amp;","&amp;IF(E155="null","null", "'"&amp;E155&amp;"'")&amp;","&amp;IF(F155="null","null", "'"&amp;F155&amp;"'")&amp;");"</f>
        <v>insert IGNORE into securitymaster(symbol,company,cik,sector,industry,security_type)values('ANTM ','Anthem Inc. ',null,'Health Care ','Managed Health Care ','EQUITY');</v>
      </c>
    </row>
    <row r="156" spans="1:7" hidden="1" x14ac:dyDescent="0.45">
      <c r="A156" s="3" t="s">
        <v>372</v>
      </c>
      <c r="B156" s="3" t="s">
        <v>373</v>
      </c>
      <c r="C156" s="3" t="s">
        <v>6</v>
      </c>
      <c r="D156" s="3" t="s">
        <v>285</v>
      </c>
      <c r="E156" s="3" t="s">
        <v>374</v>
      </c>
      <c r="F156" s="3" t="s">
        <v>56</v>
      </c>
      <c r="G156" s="3" t="str">
        <f t="shared" si="4"/>
        <v>insert IGNORE into securitymaster(symbol,company,cik,sector,industry,security_type)values('AON ','Aon plc ',null,'Financials ','Insurance Brokers ','EQUITY');</v>
      </c>
    </row>
    <row r="157" spans="1:7" hidden="1" x14ac:dyDescent="0.45">
      <c r="A157" s="3" t="s">
        <v>375</v>
      </c>
      <c r="B157" s="3" t="s">
        <v>376</v>
      </c>
      <c r="C157" s="3" t="s">
        <v>6</v>
      </c>
      <c r="D157" s="3" t="s">
        <v>365</v>
      </c>
      <c r="E157" s="3" t="s">
        <v>366</v>
      </c>
      <c r="F157" s="3" t="s">
        <v>56</v>
      </c>
      <c r="G157" s="3" t="str">
        <f t="shared" si="4"/>
        <v>insert IGNORE into securitymaster(symbol,company,cik,sector,industry,security_type)values('APA ','Apache Corporation ',null,'Energy ','Oil &amp; Gas Exploration &amp; Production ','EQUITY');</v>
      </c>
    </row>
    <row r="158" spans="1:7" hidden="1" x14ac:dyDescent="0.45">
      <c r="A158" s="3" t="s">
        <v>377</v>
      </c>
      <c r="B158" s="3" t="s">
        <v>378</v>
      </c>
      <c r="C158" s="3" t="s">
        <v>6</v>
      </c>
      <c r="D158" s="3" t="s">
        <v>347</v>
      </c>
      <c r="E158" s="3" t="s">
        <v>379</v>
      </c>
      <c r="F158" s="3" t="s">
        <v>56</v>
      </c>
      <c r="G158" s="3" t="str">
        <f t="shared" si="4"/>
        <v>insert IGNORE into securitymaster(symbol,company,cik,sector,industry,security_type)values('AIV ','Apartment Investment &amp; Mgmt ',null,'Real Estate ','REITs ','EQUITY');</v>
      </c>
    </row>
    <row r="159" spans="1:7" hidden="1" x14ac:dyDescent="0.45">
      <c r="A159" s="3" t="s">
        <v>380</v>
      </c>
      <c r="B159" s="3" t="s">
        <v>381</v>
      </c>
      <c r="C159" s="3" t="s">
        <v>6</v>
      </c>
      <c r="D159" s="3" t="s">
        <v>261</v>
      </c>
      <c r="E159" s="3" t="s">
        <v>382</v>
      </c>
      <c r="F159" s="3" t="s">
        <v>56</v>
      </c>
      <c r="G159" s="3" t="str">
        <f t="shared" si="4"/>
        <v>insert IGNORE into securitymaster(symbol,company,cik,sector,industry,security_type)values('AAPL ','Apple Inc. ',null,'Information Technology ','Computer Hardware ','EQUITY');</v>
      </c>
    </row>
    <row r="160" spans="1:7" hidden="1" x14ac:dyDescent="0.45">
      <c r="A160" s="3" t="s">
        <v>383</v>
      </c>
      <c r="B160" s="3" t="s">
        <v>384</v>
      </c>
      <c r="C160" s="3" t="s">
        <v>6</v>
      </c>
      <c r="D160" s="3" t="s">
        <v>261</v>
      </c>
      <c r="E160" s="3" t="s">
        <v>385</v>
      </c>
      <c r="F160" s="3" t="s">
        <v>56</v>
      </c>
      <c r="G160" s="3" t="str">
        <f t="shared" si="4"/>
        <v>insert IGNORE into securitymaster(symbol,company,cik,sector,industry,security_type)values('AMAT ','Applied Materials Inc ',null,'Information Technology ','Semiconductor Equipment ','EQUITY');</v>
      </c>
    </row>
    <row r="161" spans="1:7" hidden="1" x14ac:dyDescent="0.45">
      <c r="A161" s="3" t="s">
        <v>386</v>
      </c>
      <c r="B161" s="3" t="s">
        <v>387</v>
      </c>
      <c r="C161" s="3" t="s">
        <v>6</v>
      </c>
      <c r="D161" s="3" t="s">
        <v>328</v>
      </c>
      <c r="E161" s="3" t="s">
        <v>388</v>
      </c>
      <c r="F161" s="3" t="s">
        <v>56</v>
      </c>
      <c r="G161" s="3" t="str">
        <f t="shared" si="4"/>
        <v>insert IGNORE into securitymaster(symbol,company,cik,sector,industry,security_type)values('ADM ','Archer-Daniels-Midland Co ',null,'Consumer Staples ','Agricultural Products ','EQUITY');</v>
      </c>
    </row>
    <row r="162" spans="1:7" hidden="1" x14ac:dyDescent="0.45">
      <c r="A162" s="3" t="s">
        <v>389</v>
      </c>
      <c r="B162" s="3" t="s">
        <v>390</v>
      </c>
      <c r="C162" s="3" t="s">
        <v>6</v>
      </c>
      <c r="D162" s="3" t="s">
        <v>250</v>
      </c>
      <c r="E162" s="3" t="s">
        <v>391</v>
      </c>
      <c r="F162" s="3" t="s">
        <v>56</v>
      </c>
      <c r="G162" s="3" t="str">
        <f t="shared" si="4"/>
        <v>insert IGNORE into securitymaster(symbol,company,cik,sector,industry,security_type)values('ARNC ','Arconic Inc ',null,'Industrials ','Aerospace &amp; Defense ','EQUITY');</v>
      </c>
    </row>
    <row r="163" spans="1:7" hidden="1" x14ac:dyDescent="0.45">
      <c r="A163" s="3" t="s">
        <v>392</v>
      </c>
      <c r="B163" s="3" t="s">
        <v>393</v>
      </c>
      <c r="C163" s="3" t="s">
        <v>6</v>
      </c>
      <c r="D163" s="3" t="s">
        <v>285</v>
      </c>
      <c r="E163" s="3" t="s">
        <v>374</v>
      </c>
      <c r="F163" s="3" t="s">
        <v>56</v>
      </c>
      <c r="G163" s="3" t="str">
        <f t="shared" si="4"/>
        <v>insert IGNORE into securitymaster(symbol,company,cik,sector,industry,security_type)values('AJG ','Arthur J. Gallagher &amp; Co. ',null,'Financials ','Insurance Brokers ','EQUITY');</v>
      </c>
    </row>
    <row r="164" spans="1:7" hidden="1" x14ac:dyDescent="0.45">
      <c r="A164" s="3" t="s">
        <v>394</v>
      </c>
      <c r="B164" s="3" t="s">
        <v>395</v>
      </c>
      <c r="C164" s="3" t="s">
        <v>6</v>
      </c>
      <c r="D164" s="3" t="s">
        <v>285</v>
      </c>
      <c r="E164" s="3" t="s">
        <v>396</v>
      </c>
      <c r="F164" s="3" t="s">
        <v>56</v>
      </c>
      <c r="G164" s="3" t="str">
        <f t="shared" si="4"/>
        <v>insert IGNORE into securitymaster(symbol,company,cik,sector,industry,security_type)values('AIZ ','Assurant Inc ',null,'Financials ','Multi-line Insurance ','EQUITY');</v>
      </c>
    </row>
    <row r="165" spans="1:7" hidden="1" x14ac:dyDescent="0.45">
      <c r="A165" s="3" t="s">
        <v>397</v>
      </c>
      <c r="B165" s="3" t="s">
        <v>398</v>
      </c>
      <c r="C165" s="3" t="s">
        <v>6</v>
      </c>
      <c r="D165" s="3" t="s">
        <v>399</v>
      </c>
      <c r="E165" s="3" t="s">
        <v>400</v>
      </c>
      <c r="F165" s="3" t="s">
        <v>56</v>
      </c>
      <c r="G165" s="3" t="str">
        <f t="shared" si="4"/>
        <v>insert IGNORE into securitymaster(symbol,company,cik,sector,industry,security_type)values('T ','AT&amp;T Inc ',null,'Telecommunications Services ','Integrated Telecommunications Services ','EQUITY');</v>
      </c>
    </row>
    <row r="166" spans="1:7" hidden="1" x14ac:dyDescent="0.45">
      <c r="A166" s="3" t="s">
        <v>401</v>
      </c>
      <c r="B166" s="3" t="s">
        <v>402</v>
      </c>
      <c r="C166" s="3" t="s">
        <v>6</v>
      </c>
      <c r="D166" s="3" t="s">
        <v>261</v>
      </c>
      <c r="E166" s="3" t="s">
        <v>271</v>
      </c>
      <c r="F166" s="3" t="s">
        <v>56</v>
      </c>
      <c r="G166" s="3" t="str">
        <f t="shared" si="4"/>
        <v>insert IGNORE into securitymaster(symbol,company,cik,sector,industry,security_type)values('ADSK ','Autodesk Inc ',null,'Information Technology ','Application Software ','EQUITY');</v>
      </c>
    </row>
    <row r="167" spans="1:7" hidden="1" x14ac:dyDescent="0.45">
      <c r="A167" s="3" t="s">
        <v>403</v>
      </c>
      <c r="B167" s="3" t="s">
        <v>404</v>
      </c>
      <c r="C167" s="3" t="s">
        <v>6</v>
      </c>
      <c r="D167" s="3" t="s">
        <v>261</v>
      </c>
      <c r="E167" s="3" t="s">
        <v>298</v>
      </c>
      <c r="F167" s="3" t="s">
        <v>56</v>
      </c>
      <c r="G167" s="3" t="str">
        <f t="shared" si="4"/>
        <v>insert IGNORE into securitymaster(symbol,company,cik,sector,industry,security_type)values('ADP ','Automatic Data Processing ',null,'Information Technology ','Internet Software &amp; Services ','EQUITY');</v>
      </c>
    </row>
    <row r="168" spans="1:7" hidden="1" x14ac:dyDescent="0.45">
      <c r="A168" s="3" t="s">
        <v>405</v>
      </c>
      <c r="B168" s="3" t="s">
        <v>406</v>
      </c>
      <c r="C168" s="3" t="s">
        <v>6</v>
      </c>
      <c r="D168" s="3" t="s">
        <v>274</v>
      </c>
      <c r="E168" s="3" t="s">
        <v>407</v>
      </c>
      <c r="F168" s="3" t="s">
        <v>56</v>
      </c>
      <c r="G168" s="3" t="str">
        <f t="shared" si="4"/>
        <v>insert IGNORE into securitymaster(symbol,company,cik,sector,industry,security_type)values('AN ','AutoNation Inc ',null,'Consumer Discretionary ','Specialty Stores ','EQUITY');</v>
      </c>
    </row>
    <row r="169" spans="1:7" hidden="1" x14ac:dyDescent="0.45">
      <c r="A169" s="3" t="s">
        <v>408</v>
      </c>
      <c r="B169" s="3" t="s">
        <v>409</v>
      </c>
      <c r="C169" s="3" t="s">
        <v>6</v>
      </c>
      <c r="D169" s="3" t="s">
        <v>274</v>
      </c>
      <c r="E169" s="3" t="s">
        <v>407</v>
      </c>
      <c r="F169" s="3" t="s">
        <v>56</v>
      </c>
      <c r="G169" s="3" t="str">
        <f t="shared" si="4"/>
        <v>insert IGNORE into securitymaster(symbol,company,cik,sector,industry,security_type)values('AZO ','AutoZone Inc ',null,'Consumer Discretionary ','Specialty Stores ','EQUITY');</v>
      </c>
    </row>
    <row r="170" spans="1:7" hidden="1" x14ac:dyDescent="0.45">
      <c r="A170" s="3" t="s">
        <v>410</v>
      </c>
      <c r="B170" s="3" t="s">
        <v>411</v>
      </c>
      <c r="C170" s="3" t="s">
        <v>6</v>
      </c>
      <c r="D170" s="3" t="s">
        <v>347</v>
      </c>
      <c r="E170" s="3" t="s">
        <v>412</v>
      </c>
      <c r="F170" s="3" t="s">
        <v>56</v>
      </c>
      <c r="G170" s="3" t="str">
        <f t="shared" si="4"/>
        <v>insert IGNORE into securitymaster(symbol,company,cik,sector,industry,security_type)values('AVB ','AvalonBay Communities, Inc. ',null,'Real Estate ','Residential REITs ','EQUITY');</v>
      </c>
    </row>
    <row r="171" spans="1:7" hidden="1" x14ac:dyDescent="0.45">
      <c r="A171" s="3" t="s">
        <v>413</v>
      </c>
      <c r="B171" s="3" t="s">
        <v>414</v>
      </c>
      <c r="C171" s="3" t="s">
        <v>6</v>
      </c>
      <c r="D171" s="3" t="s">
        <v>294</v>
      </c>
      <c r="E171" s="3" t="s">
        <v>415</v>
      </c>
      <c r="F171" s="3" t="s">
        <v>56</v>
      </c>
      <c r="G171" s="3" t="str">
        <f t="shared" si="4"/>
        <v>insert IGNORE into securitymaster(symbol,company,cik,sector,industry,security_type)values('AVY ','Avery Dennison Corp ',null,'Materials ','Paper Packaging ','EQUITY');</v>
      </c>
    </row>
    <row r="172" spans="1:7" hidden="1" x14ac:dyDescent="0.45">
      <c r="A172" s="3" t="s">
        <v>416</v>
      </c>
      <c r="B172" s="3" t="s">
        <v>417</v>
      </c>
      <c r="C172" s="3" t="s">
        <v>6</v>
      </c>
      <c r="D172" s="3" t="s">
        <v>365</v>
      </c>
      <c r="E172" s="3" t="s">
        <v>418</v>
      </c>
      <c r="F172" s="3" t="s">
        <v>56</v>
      </c>
      <c r="G172" s="3" t="str">
        <f t="shared" si="4"/>
        <v>insert IGNORE into securitymaster(symbol,company,cik,sector,industry,security_type)values('BHI ','Baker Hughes Inc ',null,'Energy ','Oil &amp; Gas Equipment &amp; Services ','EQUITY');</v>
      </c>
    </row>
    <row r="173" spans="1:7" hidden="1" x14ac:dyDescent="0.45">
      <c r="A173" s="3" t="s">
        <v>419</v>
      </c>
      <c r="B173" s="3" t="s">
        <v>420</v>
      </c>
      <c r="C173" s="3" t="s">
        <v>6</v>
      </c>
      <c r="D173" s="3" t="s">
        <v>294</v>
      </c>
      <c r="E173" s="3" t="s">
        <v>421</v>
      </c>
      <c r="F173" s="3" t="s">
        <v>56</v>
      </c>
      <c r="G173" s="3" t="str">
        <f t="shared" si="4"/>
        <v>insert IGNORE into securitymaster(symbol,company,cik,sector,industry,security_type)values('BLL ','Ball Corp ',null,'Materials ','Metal &amp; Glass Containers ','EQUITY');</v>
      </c>
    </row>
    <row r="174" spans="1:7" hidden="1" x14ac:dyDescent="0.45">
      <c r="A174" s="3" t="s">
        <v>422</v>
      </c>
      <c r="B174" s="3" t="s">
        <v>423</v>
      </c>
      <c r="C174" s="3" t="s">
        <v>6</v>
      </c>
      <c r="D174" s="3" t="s">
        <v>285</v>
      </c>
      <c r="E174" s="3" t="s">
        <v>424</v>
      </c>
      <c r="F174" s="3" t="s">
        <v>56</v>
      </c>
      <c r="G174" s="3" t="str">
        <f t="shared" si="4"/>
        <v>insert IGNORE into securitymaster(symbol,company,cik,sector,industry,security_type)values('BAC ','Bank of America Corp ',null,'Financials ','Banks ','EQUITY');</v>
      </c>
    </row>
    <row r="175" spans="1:7" hidden="1" x14ac:dyDescent="0.45">
      <c r="A175" s="3" t="s">
        <v>425</v>
      </c>
      <c r="B175" s="3" t="s">
        <v>426</v>
      </c>
      <c r="C175" s="3" t="s">
        <v>6</v>
      </c>
      <c r="D175" s="3" t="s">
        <v>285</v>
      </c>
      <c r="E175" s="3" t="s">
        <v>424</v>
      </c>
      <c r="F175" s="3" t="s">
        <v>56</v>
      </c>
      <c r="G175" s="3" t="str">
        <f t="shared" si="4"/>
        <v>insert IGNORE into securitymaster(symbol,company,cik,sector,industry,security_type)values('BK ','The Bank of New York Mellon Corp. ',null,'Financials ','Banks ','EQUITY');</v>
      </c>
    </row>
    <row r="176" spans="1:7" hidden="1" x14ac:dyDescent="0.45">
      <c r="A176" s="3" t="s">
        <v>427</v>
      </c>
      <c r="B176" s="3" t="s">
        <v>428</v>
      </c>
      <c r="C176" s="3" t="s">
        <v>6</v>
      </c>
      <c r="D176" s="3" t="s">
        <v>254</v>
      </c>
      <c r="E176" s="3" t="s">
        <v>255</v>
      </c>
      <c r="F176" s="3" t="s">
        <v>56</v>
      </c>
      <c r="G176" s="3" t="str">
        <f t="shared" si="4"/>
        <v>insert IGNORE into securitymaster(symbol,company,cik,sector,industry,security_type)values('BCR ','Bard (C.R.) Inc. ',null,'Health Care ','Health Care Equipment ','EQUITY');</v>
      </c>
    </row>
    <row r="177" spans="1:7" hidden="1" x14ac:dyDescent="0.45">
      <c r="A177" s="3" t="s">
        <v>429</v>
      </c>
      <c r="B177" s="3" t="s">
        <v>430</v>
      </c>
      <c r="C177" s="3" t="s">
        <v>6</v>
      </c>
      <c r="D177" s="3" t="s">
        <v>254</v>
      </c>
      <c r="E177" s="3" t="s">
        <v>255</v>
      </c>
      <c r="F177" s="3" t="s">
        <v>56</v>
      </c>
      <c r="G177" s="3" t="str">
        <f t="shared" si="4"/>
        <v>insert IGNORE into securitymaster(symbol,company,cik,sector,industry,security_type)values('BAX ','Baxter International Inc. ',null,'Health Care ','Health Care Equipment ','EQUITY');</v>
      </c>
    </row>
    <row r="178" spans="1:7" hidden="1" x14ac:dyDescent="0.45">
      <c r="A178" s="3" t="s">
        <v>431</v>
      </c>
      <c r="B178" s="3" t="s">
        <v>432</v>
      </c>
      <c r="C178" s="3" t="s">
        <v>6</v>
      </c>
      <c r="D178" s="3" t="s">
        <v>285</v>
      </c>
      <c r="E178" s="3" t="s">
        <v>424</v>
      </c>
      <c r="F178" s="3" t="s">
        <v>56</v>
      </c>
      <c r="G178" s="3" t="str">
        <f t="shared" si="4"/>
        <v>insert IGNORE into securitymaster(symbol,company,cik,sector,industry,security_type)values('BBT ','BB&amp;T Corporation ',null,'Financials ','Banks ','EQUITY');</v>
      </c>
    </row>
    <row r="179" spans="1:7" hidden="1" x14ac:dyDescent="0.45">
      <c r="A179" s="3" t="s">
        <v>433</v>
      </c>
      <c r="B179" s="3" t="s">
        <v>434</v>
      </c>
      <c r="C179" s="3" t="s">
        <v>6</v>
      </c>
      <c r="D179" s="3" t="s">
        <v>254</v>
      </c>
      <c r="E179" s="3" t="s">
        <v>255</v>
      </c>
      <c r="F179" s="3" t="s">
        <v>56</v>
      </c>
      <c r="G179" s="3" t="str">
        <f t="shared" si="4"/>
        <v>insert IGNORE into securitymaster(symbol,company,cik,sector,industry,security_type)values('BDX ','Becton Dickinson ',null,'Health Care ','Health Care Equipment ','EQUITY');</v>
      </c>
    </row>
    <row r="180" spans="1:7" hidden="1" x14ac:dyDescent="0.45">
      <c r="A180" s="3" t="s">
        <v>435</v>
      </c>
      <c r="B180" s="3" t="s">
        <v>436</v>
      </c>
      <c r="C180" s="3" t="s">
        <v>6</v>
      </c>
      <c r="D180" s="3" t="s">
        <v>274</v>
      </c>
      <c r="E180" s="3" t="s">
        <v>407</v>
      </c>
      <c r="F180" s="3" t="s">
        <v>56</v>
      </c>
      <c r="G180" s="3" t="str">
        <f t="shared" si="4"/>
        <v>insert IGNORE into securitymaster(symbol,company,cik,sector,industry,security_type)values('BBBY ','Bed Bath &amp; Beyond ',null,'Consumer Discretionary ','Specialty Stores ','EQUITY');</v>
      </c>
    </row>
    <row r="181" spans="1:7" hidden="1" x14ac:dyDescent="0.45">
      <c r="A181" s="3" t="s">
        <v>437</v>
      </c>
      <c r="B181" s="3" t="s">
        <v>438</v>
      </c>
      <c r="C181" s="3" t="s">
        <v>6</v>
      </c>
      <c r="D181" s="3" t="s">
        <v>285</v>
      </c>
      <c r="E181" s="3" t="s">
        <v>439</v>
      </c>
      <c r="F181" s="3" t="s">
        <v>56</v>
      </c>
      <c r="G181" s="3" t="str">
        <f t="shared" si="4"/>
        <v>insert IGNORE into securitymaster(symbol,company,cik,sector,industry,security_type)values('BRK-B ','Berkshire Hathaway ',null,'Financials ','Multi-Sector Holdings ','EQUITY');</v>
      </c>
    </row>
    <row r="182" spans="1:7" hidden="1" x14ac:dyDescent="0.45">
      <c r="A182" s="3" t="s">
        <v>440</v>
      </c>
      <c r="B182" s="3" t="s">
        <v>441</v>
      </c>
      <c r="C182" s="3" t="s">
        <v>6</v>
      </c>
      <c r="D182" s="3" t="s">
        <v>274</v>
      </c>
      <c r="E182" s="3" t="s">
        <v>442</v>
      </c>
      <c r="F182" s="3" t="s">
        <v>56</v>
      </c>
      <c r="G182" s="3" t="str">
        <f t="shared" si="4"/>
        <v>insert IGNORE into securitymaster(symbol,company,cik,sector,industry,security_type)values('BBY ','Best Buy Co. Inc. ',null,'Consumer Discretionary ','Computer &amp; Electronics Retail ','EQUITY');</v>
      </c>
    </row>
    <row r="183" spans="1:7" hidden="1" x14ac:dyDescent="0.45">
      <c r="A183" s="3" t="s">
        <v>443</v>
      </c>
      <c r="B183" s="3" t="s">
        <v>444</v>
      </c>
      <c r="C183" s="3" t="s">
        <v>6</v>
      </c>
      <c r="D183" s="3" t="s">
        <v>254</v>
      </c>
      <c r="E183" s="3" t="s">
        <v>312</v>
      </c>
      <c r="F183" s="3" t="s">
        <v>56</v>
      </c>
      <c r="G183" s="3" t="str">
        <f t="shared" si="4"/>
        <v>insert IGNORE into securitymaster(symbol,company,cik,sector,industry,security_type)values('BIIB ','BIOGEN IDEC Inc. ',null,'Health Care ','Biotechnology ','EQUITY');</v>
      </c>
    </row>
    <row r="184" spans="1:7" hidden="1" x14ac:dyDescent="0.45">
      <c r="A184" s="3" t="s">
        <v>445</v>
      </c>
      <c r="B184" s="3" t="s">
        <v>446</v>
      </c>
      <c r="C184" s="3" t="s">
        <v>6</v>
      </c>
      <c r="D184" s="3" t="s">
        <v>285</v>
      </c>
      <c r="E184" s="3" t="s">
        <v>286</v>
      </c>
      <c r="F184" s="3" t="s">
        <v>56</v>
      </c>
      <c r="G184" s="3" t="str">
        <f t="shared" si="4"/>
        <v>insert IGNORE into securitymaster(symbol,company,cik,sector,industry,security_type)values('BLK ','BlackRock ',null,'Financials ','Asset Management &amp; Custody Banks ','EQUITY');</v>
      </c>
    </row>
    <row r="185" spans="1:7" hidden="1" x14ac:dyDescent="0.45">
      <c r="A185" s="3" t="s">
        <v>447</v>
      </c>
      <c r="B185" s="3" t="s">
        <v>448</v>
      </c>
      <c r="C185" s="3" t="s">
        <v>6</v>
      </c>
      <c r="D185" s="3" t="s">
        <v>285</v>
      </c>
      <c r="E185" s="3" t="s">
        <v>342</v>
      </c>
      <c r="F185" s="3" t="s">
        <v>56</v>
      </c>
      <c r="G185" s="3" t="str">
        <f t="shared" si="4"/>
        <v>insert IGNORE into securitymaster(symbol,company,cik,sector,industry,security_type)values('HRB ','Block H&amp;R ',null,'Financials ','Consumer Finance ','EQUITY');</v>
      </c>
    </row>
    <row r="186" spans="1:7" hidden="1" x14ac:dyDescent="0.45">
      <c r="A186" s="3" t="s">
        <v>449</v>
      </c>
      <c r="B186" s="3" t="s">
        <v>450</v>
      </c>
      <c r="C186" s="3" t="s">
        <v>6</v>
      </c>
      <c r="D186" s="3" t="s">
        <v>250</v>
      </c>
      <c r="E186" s="3" t="s">
        <v>391</v>
      </c>
      <c r="F186" s="3" t="s">
        <v>56</v>
      </c>
      <c r="G186" s="3" t="str">
        <f t="shared" si="4"/>
        <v>insert IGNORE into securitymaster(symbol,company,cik,sector,industry,security_type)values('BA ','Boeing Company ',null,'Industrials ','Aerospace &amp; Defense ','EQUITY');</v>
      </c>
    </row>
    <row r="187" spans="1:7" hidden="1" x14ac:dyDescent="0.45">
      <c r="A187" s="3" t="s">
        <v>451</v>
      </c>
      <c r="B187" s="3" t="s">
        <v>452</v>
      </c>
      <c r="C187" s="3" t="s">
        <v>6</v>
      </c>
      <c r="D187" s="3" t="s">
        <v>274</v>
      </c>
      <c r="E187" s="3" t="s">
        <v>453</v>
      </c>
      <c r="F187" s="3" t="s">
        <v>56</v>
      </c>
      <c r="G187" s="3" t="str">
        <f t="shared" si="4"/>
        <v>insert IGNORE into securitymaster(symbol,company,cik,sector,industry,security_type)values('BWA ','BorgWarner ',null,'Consumer Discretionary ','Auto Parts &amp; Equipment ','EQUITY');</v>
      </c>
    </row>
    <row r="188" spans="1:7" hidden="1" x14ac:dyDescent="0.45">
      <c r="A188" s="3" t="s">
        <v>454</v>
      </c>
      <c r="B188" s="3" t="s">
        <v>455</v>
      </c>
      <c r="C188" s="3" t="s">
        <v>6</v>
      </c>
      <c r="D188" s="3" t="s">
        <v>347</v>
      </c>
      <c r="E188" s="3" t="s">
        <v>379</v>
      </c>
      <c r="F188" s="3" t="s">
        <v>56</v>
      </c>
      <c r="G188" s="3" t="str">
        <f t="shared" si="4"/>
        <v>insert IGNORE into securitymaster(symbol,company,cik,sector,industry,security_type)values('BXP ','Boston Properties ',null,'Real Estate ','REITs ','EQUITY');</v>
      </c>
    </row>
    <row r="189" spans="1:7" hidden="1" x14ac:dyDescent="0.45">
      <c r="A189" s="3" t="s">
        <v>456</v>
      </c>
      <c r="B189" s="3" t="s">
        <v>457</v>
      </c>
      <c r="C189" s="3" t="s">
        <v>6</v>
      </c>
      <c r="D189" s="3" t="s">
        <v>254</v>
      </c>
      <c r="E189" s="3" t="s">
        <v>255</v>
      </c>
      <c r="F189" s="3" t="s">
        <v>56</v>
      </c>
      <c r="G189" s="3" t="str">
        <f t="shared" si="4"/>
        <v>insert IGNORE into securitymaster(symbol,company,cik,sector,industry,security_type)values('BSX ','Boston Scientific ',null,'Health Care ','Health Care Equipment ','EQUITY');</v>
      </c>
    </row>
    <row r="190" spans="1:7" hidden="1" x14ac:dyDescent="0.45">
      <c r="A190" s="3" t="s">
        <v>458</v>
      </c>
      <c r="B190" s="3" t="s">
        <v>459</v>
      </c>
      <c r="C190" s="3" t="s">
        <v>6</v>
      </c>
      <c r="D190" s="3" t="s">
        <v>254</v>
      </c>
      <c r="E190" s="3" t="s">
        <v>356</v>
      </c>
      <c r="F190" s="3" t="s">
        <v>56</v>
      </c>
      <c r="G190" s="3" t="str">
        <f t="shared" si="4"/>
        <v>insert IGNORE into securitymaster(symbol,company,cik,sector,industry,security_type)values('BMY ','Bristol-Myers Squibb ',null,'Health Care ','Health Care Distributors ','EQUITY');</v>
      </c>
    </row>
    <row r="191" spans="1:7" hidden="1" x14ac:dyDescent="0.45">
      <c r="A191" s="3" t="s">
        <v>460</v>
      </c>
      <c r="B191" s="3" t="s">
        <v>461</v>
      </c>
      <c r="C191" s="3" t="s">
        <v>6</v>
      </c>
      <c r="D191" s="3" t="s">
        <v>261</v>
      </c>
      <c r="E191" s="3" t="s">
        <v>369</v>
      </c>
      <c r="F191" s="3" t="s">
        <v>56</v>
      </c>
      <c r="G191" s="3" t="str">
        <f t="shared" si="4"/>
        <v>insert IGNORE into securitymaster(symbol,company,cik,sector,industry,security_type)values('AVGO ','Broadcom ',null,'Information Technology ','Semiconductors ','EQUITY');</v>
      </c>
    </row>
    <row r="192" spans="1:7" hidden="1" x14ac:dyDescent="0.45">
      <c r="A192" s="3" t="s">
        <v>462</v>
      </c>
      <c r="B192" s="3" t="s">
        <v>463</v>
      </c>
      <c r="C192" s="3" t="s">
        <v>6</v>
      </c>
      <c r="D192" s="3" t="s">
        <v>328</v>
      </c>
      <c r="E192" s="3" t="s">
        <v>464</v>
      </c>
      <c r="F192" s="3" t="s">
        <v>56</v>
      </c>
      <c r="G192" s="3" t="str">
        <f t="shared" si="4"/>
        <v>insert IGNORE into securitymaster(symbol,company,cik,sector,industry,security_type)values('BF-B ','Brown-Forman Corporation ',null,'Consumer Staples ','Distillers &amp; Vintners ','EQUITY');</v>
      </c>
    </row>
    <row r="193" spans="1:7" hidden="1" x14ac:dyDescent="0.45">
      <c r="A193" s="3" t="s">
        <v>465</v>
      </c>
      <c r="B193" s="3" t="s">
        <v>466</v>
      </c>
      <c r="C193" s="3" t="s">
        <v>6</v>
      </c>
      <c r="D193" s="3" t="s">
        <v>250</v>
      </c>
      <c r="E193" s="3" t="s">
        <v>467</v>
      </c>
      <c r="F193" s="3" t="s">
        <v>56</v>
      </c>
      <c r="G193" s="3" t="str">
        <f t="shared" si="4"/>
        <v>insert IGNORE into securitymaster(symbol,company,cik,sector,industry,security_type)values('CHRW ','C. H. Robinson Worldwide ',null,'Industrials ','Air Freight &amp; Logistics ','EQUITY');</v>
      </c>
    </row>
    <row r="194" spans="1:7" hidden="1" x14ac:dyDescent="0.45">
      <c r="A194" s="3" t="s">
        <v>468</v>
      </c>
      <c r="B194" s="3" t="s">
        <v>469</v>
      </c>
      <c r="C194" s="3" t="s">
        <v>6</v>
      </c>
      <c r="D194" s="3" t="s">
        <v>261</v>
      </c>
      <c r="E194" s="3" t="s">
        <v>470</v>
      </c>
      <c r="F194" s="3" t="s">
        <v>56</v>
      </c>
      <c r="G194" s="3" t="str">
        <f t="shared" si="4"/>
        <v>insert IGNORE into securitymaster(symbol,company,cik,sector,industry,security_type)values('CA ','CA, Inc. ',null,'Information Technology ','Systems Software ','EQUITY');</v>
      </c>
    </row>
    <row r="195" spans="1:7" hidden="1" x14ac:dyDescent="0.45">
      <c r="A195" s="3" t="s">
        <v>471</v>
      </c>
      <c r="B195" s="3" t="s">
        <v>472</v>
      </c>
      <c r="C195" s="3" t="s">
        <v>6</v>
      </c>
      <c r="D195" s="3" t="s">
        <v>365</v>
      </c>
      <c r="E195" s="3" t="s">
        <v>366</v>
      </c>
      <c r="F195" s="3" t="s">
        <v>56</v>
      </c>
      <c r="G195" s="3" t="str">
        <f t="shared" si="4"/>
        <v>insert IGNORE into securitymaster(symbol,company,cik,sector,industry,security_type)values('COG ','Cabot Oil &amp; Gas ',null,'Energy ','Oil &amp; Gas Exploration &amp; Production ','EQUITY');</v>
      </c>
    </row>
    <row r="196" spans="1:7" hidden="1" x14ac:dyDescent="0.45">
      <c r="A196" s="3" t="s">
        <v>473</v>
      </c>
      <c r="B196" s="3" t="s">
        <v>474</v>
      </c>
      <c r="C196" s="3" t="s">
        <v>6</v>
      </c>
      <c r="D196" s="3" t="s">
        <v>328</v>
      </c>
      <c r="E196" s="3" t="s">
        <v>475</v>
      </c>
      <c r="F196" s="3" t="s">
        <v>56</v>
      </c>
      <c r="G196" s="3" t="str">
        <f t="shared" si="4"/>
        <v>insert IGNORE into securitymaster(symbol,company,cik,sector,industry,security_type)values('CPB ','Campbell Soup ',null,'Consumer Staples ','Packaged Foods &amp; Meats ','EQUITY');</v>
      </c>
    </row>
    <row r="197" spans="1:7" hidden="1" x14ac:dyDescent="0.45">
      <c r="A197" s="3" t="s">
        <v>476</v>
      </c>
      <c r="B197" s="3" t="s">
        <v>477</v>
      </c>
      <c r="C197" s="3" t="s">
        <v>6</v>
      </c>
      <c r="D197" s="3" t="s">
        <v>285</v>
      </c>
      <c r="E197" s="3" t="s">
        <v>342</v>
      </c>
      <c r="F197" s="3" t="s">
        <v>56</v>
      </c>
      <c r="G197" s="3" t="str">
        <f t="shared" si="4"/>
        <v>insert IGNORE into securitymaster(symbol,company,cik,sector,industry,security_type)values('COF ','Capital One Financial ',null,'Financials ','Consumer Finance ','EQUITY');</v>
      </c>
    </row>
    <row r="198" spans="1:7" hidden="1" x14ac:dyDescent="0.45">
      <c r="A198" s="3" t="s">
        <v>478</v>
      </c>
      <c r="B198" s="3" t="s">
        <v>479</v>
      </c>
      <c r="C198" s="3" t="s">
        <v>6</v>
      </c>
      <c r="D198" s="3" t="s">
        <v>254</v>
      </c>
      <c r="E198" s="3" t="s">
        <v>356</v>
      </c>
      <c r="F198" s="3" t="s">
        <v>56</v>
      </c>
      <c r="G198" s="3" t="str">
        <f t="shared" si="4"/>
        <v>insert IGNORE into securitymaster(symbol,company,cik,sector,industry,security_type)values('CAH ','Cardinal Health Inc. ',null,'Health Care ','Health Care Distributors ','EQUITY');</v>
      </c>
    </row>
    <row r="199" spans="1:7" hidden="1" x14ac:dyDescent="0.45">
      <c r="A199" s="3" t="s">
        <v>480</v>
      </c>
      <c r="B199" s="3" t="s">
        <v>481</v>
      </c>
      <c r="C199" s="3" t="s">
        <v>6</v>
      </c>
      <c r="D199" s="3" t="s">
        <v>254</v>
      </c>
      <c r="E199" s="3" t="s">
        <v>356</v>
      </c>
      <c r="F199" s="3" t="s">
        <v>56</v>
      </c>
      <c r="G199" s="3" t="str">
        <f t="shared" si="4"/>
        <v>insert IGNORE into securitymaster(symbol,company,cik,sector,industry,security_type)values('HSIC ','Henry Schein ',null,'Health Care ','Health Care Distributors ','EQUITY');</v>
      </c>
    </row>
    <row r="200" spans="1:7" hidden="1" x14ac:dyDescent="0.45">
      <c r="A200" s="3" t="s">
        <v>482</v>
      </c>
      <c r="B200" s="3" t="s">
        <v>483</v>
      </c>
      <c r="C200" s="3" t="s">
        <v>6</v>
      </c>
      <c r="D200" s="3" t="s">
        <v>274</v>
      </c>
      <c r="E200" s="3" t="s">
        <v>407</v>
      </c>
      <c r="F200" s="3" t="s">
        <v>56</v>
      </c>
      <c r="G200" s="3" t="str">
        <f t="shared" si="4"/>
        <v>insert IGNORE into securitymaster(symbol,company,cik,sector,industry,security_type)values('KMX ','Carmax Inc ',null,'Consumer Discretionary ','Specialty Stores ','EQUITY');</v>
      </c>
    </row>
    <row r="201" spans="1:7" hidden="1" x14ac:dyDescent="0.45">
      <c r="A201" s="3" t="s">
        <v>484</v>
      </c>
      <c r="B201" s="3" t="s">
        <v>485</v>
      </c>
      <c r="C201" s="3" t="s">
        <v>6</v>
      </c>
      <c r="D201" s="3" t="s">
        <v>274</v>
      </c>
      <c r="E201" s="3" t="s">
        <v>486</v>
      </c>
      <c r="F201" s="3" t="s">
        <v>56</v>
      </c>
      <c r="G201" s="3" t="str">
        <f t="shared" si="4"/>
        <v>insert IGNORE into securitymaster(symbol,company,cik,sector,industry,security_type)values('CCL ','Carnival Corp. ',null,'Consumer Discretionary ','Hotels, Resorts &amp; Cruise Lines ','EQUITY');</v>
      </c>
    </row>
    <row r="202" spans="1:7" hidden="1" x14ac:dyDescent="0.45">
      <c r="A202" s="3" t="s">
        <v>487</v>
      </c>
      <c r="B202" s="3" t="s">
        <v>488</v>
      </c>
      <c r="C202" s="3" t="s">
        <v>6</v>
      </c>
      <c r="D202" s="3" t="s">
        <v>250</v>
      </c>
      <c r="E202" s="3" t="s">
        <v>489</v>
      </c>
      <c r="F202" s="3" t="s">
        <v>56</v>
      </c>
      <c r="G202" s="3" t="str">
        <f t="shared" si="4"/>
        <v>insert IGNORE into securitymaster(symbol,company,cik,sector,industry,security_type)values('CAT ','Caterpillar Inc. ',null,'Industrials ','Construction &amp; Farm Machinery &amp; Heavy Trucks ','EQUITY');</v>
      </c>
    </row>
    <row r="203" spans="1:7" hidden="1" x14ac:dyDescent="0.45">
      <c r="A203" s="3" t="s">
        <v>490</v>
      </c>
      <c r="B203" s="3" t="s">
        <v>491</v>
      </c>
      <c r="C203" s="3" t="s">
        <v>6</v>
      </c>
      <c r="D203" s="3" t="s">
        <v>347</v>
      </c>
      <c r="E203" s="3" t="s">
        <v>492</v>
      </c>
      <c r="F203" s="3" t="s">
        <v>56</v>
      </c>
      <c r="G203" s="3" t="str">
        <f t="shared" si="4"/>
        <v>insert IGNORE into securitymaster(symbol,company,cik,sector,industry,security_type)values('CBG ','CBRE Group ',null,'Real Estate ','Real Estate Services ','EQUITY');</v>
      </c>
    </row>
    <row r="204" spans="1:7" hidden="1" x14ac:dyDescent="0.45">
      <c r="A204" s="3" t="s">
        <v>493</v>
      </c>
      <c r="B204" s="3" t="s">
        <v>494</v>
      </c>
      <c r="C204" s="3" t="s">
        <v>6</v>
      </c>
      <c r="D204" s="3" t="s">
        <v>274</v>
      </c>
      <c r="E204" s="3" t="s">
        <v>495</v>
      </c>
      <c r="F204" s="3" t="s">
        <v>56</v>
      </c>
      <c r="G204" s="3" t="str">
        <f t="shared" si="4"/>
        <v>insert IGNORE into securitymaster(symbol,company,cik,sector,industry,security_type)values('CBS ','CBS Corp. ',null,'Consumer Discretionary ','Broadcasting &amp; Cable TV ','EQUITY');</v>
      </c>
    </row>
    <row r="205" spans="1:7" hidden="1" x14ac:dyDescent="0.45">
      <c r="A205" s="3" t="s">
        <v>496</v>
      </c>
      <c r="B205" s="3" t="s">
        <v>497</v>
      </c>
      <c r="C205" s="3" t="s">
        <v>6</v>
      </c>
      <c r="D205" s="3" t="s">
        <v>254</v>
      </c>
      <c r="E205" s="3" t="s">
        <v>312</v>
      </c>
      <c r="F205" s="3" t="s">
        <v>56</v>
      </c>
      <c r="G205" s="3" t="str">
        <f t="shared" si="4"/>
        <v>insert IGNORE into securitymaster(symbol,company,cik,sector,industry,security_type)values('CELG ','Celgene Corp. ',null,'Health Care ','Biotechnology ','EQUITY');</v>
      </c>
    </row>
    <row r="206" spans="1:7" hidden="1" x14ac:dyDescent="0.45">
      <c r="A206" s="3" t="s">
        <v>498</v>
      </c>
      <c r="B206" s="3" t="s">
        <v>499</v>
      </c>
      <c r="C206" s="3" t="s">
        <v>6</v>
      </c>
      <c r="D206" s="3" t="s">
        <v>254</v>
      </c>
      <c r="E206" s="3" t="s">
        <v>282</v>
      </c>
      <c r="F206" s="3" t="s">
        <v>56</v>
      </c>
      <c r="G206" s="3" t="str">
        <f t="shared" si="4"/>
        <v>insert IGNORE into securitymaster(symbol,company,cik,sector,industry,security_type)values('CNC ','Centene Corporation ',null,'Health Care ','Managed Health Care ','EQUITY');</v>
      </c>
    </row>
    <row r="207" spans="1:7" hidden="1" x14ac:dyDescent="0.45">
      <c r="A207" s="3" t="s">
        <v>500</v>
      </c>
      <c r="B207" s="3" t="s">
        <v>501</v>
      </c>
      <c r="C207" s="3" t="s">
        <v>6</v>
      </c>
      <c r="D207" s="3" t="s">
        <v>278</v>
      </c>
      <c r="E207" s="3" t="s">
        <v>335</v>
      </c>
      <c r="F207" s="3" t="s">
        <v>56</v>
      </c>
      <c r="G207" s="3" t="str">
        <f t="shared" si="4"/>
        <v>insert IGNORE into securitymaster(symbol,company,cik,sector,industry,security_type)values('CNP ','CenterPoint Energy ',null,'Utilities ','MultiUtilities ','EQUITY');</v>
      </c>
    </row>
    <row r="208" spans="1:7" hidden="1" x14ac:dyDescent="0.45">
      <c r="A208" s="3" t="s">
        <v>502</v>
      </c>
      <c r="B208" s="3" t="s">
        <v>503</v>
      </c>
      <c r="C208" s="3" t="s">
        <v>6</v>
      </c>
      <c r="D208" s="3" t="s">
        <v>399</v>
      </c>
      <c r="E208" s="3" t="s">
        <v>400</v>
      </c>
      <c r="F208" s="3" t="s">
        <v>56</v>
      </c>
      <c r="G208" s="3" t="str">
        <f t="shared" si="4"/>
        <v>insert IGNORE into securitymaster(symbol,company,cik,sector,industry,security_type)values('CTL ','CenturyLink Inc ',null,'Telecommunications Services ','Integrated Telecommunications Services ','EQUITY');</v>
      </c>
    </row>
    <row r="209" spans="1:7" hidden="1" x14ac:dyDescent="0.45">
      <c r="A209" s="3" t="s">
        <v>504</v>
      </c>
      <c r="B209" s="3" t="s">
        <v>505</v>
      </c>
      <c r="C209" s="3" t="s">
        <v>6</v>
      </c>
      <c r="D209" s="3" t="s">
        <v>254</v>
      </c>
      <c r="E209" s="3" t="s">
        <v>356</v>
      </c>
      <c r="F209" s="3" t="s">
        <v>56</v>
      </c>
      <c r="G209" s="3" t="str">
        <f t="shared" si="4"/>
        <v>insert IGNORE into securitymaster(symbol,company,cik,sector,industry,security_type)values('CERN ','Cerner ',null,'Health Care ','Health Care Distributors ','EQUITY');</v>
      </c>
    </row>
    <row r="210" spans="1:7" hidden="1" x14ac:dyDescent="0.45">
      <c r="A210" s="3" t="s">
        <v>506</v>
      </c>
      <c r="B210" s="3" t="s">
        <v>507</v>
      </c>
      <c r="C210" s="3" t="s">
        <v>6</v>
      </c>
      <c r="D210" s="3" t="s">
        <v>294</v>
      </c>
      <c r="E210" s="3" t="s">
        <v>508</v>
      </c>
      <c r="F210" s="3" t="s">
        <v>56</v>
      </c>
      <c r="G210" s="3" t="str">
        <f t="shared" si="4"/>
        <v>insert IGNORE into securitymaster(symbol,company,cik,sector,industry,security_type)values('CF ','CF Industries Holdings Inc ',null,'Materials ','Fertilizers &amp; Agricultural Chemicals ','EQUITY');</v>
      </c>
    </row>
    <row r="211" spans="1:7" hidden="1" x14ac:dyDescent="0.45">
      <c r="A211" s="3" t="s">
        <v>509</v>
      </c>
      <c r="B211" s="3" t="s">
        <v>510</v>
      </c>
      <c r="C211" s="3" t="s">
        <v>6</v>
      </c>
      <c r="D211" s="3" t="s">
        <v>285</v>
      </c>
      <c r="E211" s="3" t="s">
        <v>511</v>
      </c>
      <c r="F211" s="3" t="s">
        <v>56</v>
      </c>
      <c r="G211" s="3" t="str">
        <f t="shared" si="4"/>
        <v>insert IGNORE into securitymaster(symbol,company,cik,sector,industry,security_type)values('SCHW ','Charles Schwab Corporation ',null,'Financials ','Investment Banking &amp; Brokerage ','EQUITY');</v>
      </c>
    </row>
    <row r="212" spans="1:7" hidden="1" x14ac:dyDescent="0.45">
      <c r="A212" s="3" t="s">
        <v>512</v>
      </c>
      <c r="B212" s="3" t="s">
        <v>513</v>
      </c>
      <c r="C212" s="3" t="s">
        <v>6</v>
      </c>
      <c r="D212" s="3" t="s">
        <v>274</v>
      </c>
      <c r="E212" s="3" t="s">
        <v>514</v>
      </c>
      <c r="F212" s="3" t="s">
        <v>56</v>
      </c>
      <c r="G212" s="3" t="str">
        <f t="shared" si="4"/>
        <v>insert IGNORE into securitymaster(symbol,company,cik,sector,industry,security_type)values('CHTR ','Charter Communications ',null,'Consumer Discretionary ','Cable &amp; Satellite ','EQUITY');</v>
      </c>
    </row>
    <row r="213" spans="1:7" hidden="1" x14ac:dyDescent="0.45">
      <c r="A213" s="3" t="s">
        <v>515</v>
      </c>
      <c r="B213" s="3" t="s">
        <v>516</v>
      </c>
      <c r="C213" s="3" t="s">
        <v>6</v>
      </c>
      <c r="D213" s="3" t="s">
        <v>365</v>
      </c>
      <c r="E213" s="3" t="s">
        <v>517</v>
      </c>
      <c r="F213" s="3" t="s">
        <v>56</v>
      </c>
      <c r="G213" s="3" t="str">
        <f t="shared" si="4"/>
        <v>insert IGNORE into securitymaster(symbol,company,cik,sector,industry,security_type)values('CHK ','Chesapeake Energy ',null,'Energy ','Integrated Oil &amp; Gas ','EQUITY');</v>
      </c>
    </row>
    <row r="214" spans="1:7" hidden="1" x14ac:dyDescent="0.45">
      <c r="A214" s="3" t="s">
        <v>518</v>
      </c>
      <c r="B214" s="3" t="s">
        <v>519</v>
      </c>
      <c r="C214" s="3" t="s">
        <v>6</v>
      </c>
      <c r="D214" s="3" t="s">
        <v>365</v>
      </c>
      <c r="E214" s="3" t="s">
        <v>517</v>
      </c>
      <c r="F214" s="3" t="s">
        <v>56</v>
      </c>
      <c r="G214" s="3" t="str">
        <f t="shared" si="4"/>
        <v>insert IGNORE into securitymaster(symbol,company,cik,sector,industry,security_type)values('CVX ','Chevron Corp. ',null,'Energy ','Integrated Oil &amp; Gas ','EQUITY');</v>
      </c>
    </row>
    <row r="215" spans="1:7" hidden="1" x14ac:dyDescent="0.45">
      <c r="A215" s="3" t="s">
        <v>520</v>
      </c>
      <c r="B215" s="3" t="s">
        <v>521</v>
      </c>
      <c r="C215" s="3" t="s">
        <v>6</v>
      </c>
      <c r="D215" s="3" t="s">
        <v>274</v>
      </c>
      <c r="E215" s="3" t="s">
        <v>522</v>
      </c>
      <c r="F215" s="3" t="s">
        <v>56</v>
      </c>
      <c r="G215" s="3" t="str">
        <f t="shared" si="4"/>
        <v>insert IGNORE into securitymaster(symbol,company,cik,sector,industry,security_type)values('CMG ','Chipotle Mexican Grill ',null,'Consumer Discretionary ','Restaurants ','EQUITY');</v>
      </c>
    </row>
    <row r="216" spans="1:7" hidden="1" x14ac:dyDescent="0.45">
      <c r="A216" s="3" t="s">
        <v>523</v>
      </c>
      <c r="B216" s="3" t="s">
        <v>524</v>
      </c>
      <c r="C216" s="3" t="s">
        <v>6</v>
      </c>
      <c r="D216" s="3" t="s">
        <v>285</v>
      </c>
      <c r="E216" s="3" t="s">
        <v>321</v>
      </c>
      <c r="F216" s="3" t="s">
        <v>56</v>
      </c>
      <c r="G216" s="3" t="str">
        <f t="shared" si="4"/>
        <v>insert IGNORE into securitymaster(symbol,company,cik,sector,industry,security_type)values('CB ','Chubb Limited ',null,'Financials ','Property &amp; Casualty Insurance ','EQUITY');</v>
      </c>
    </row>
    <row r="217" spans="1:7" hidden="1" x14ac:dyDescent="0.45">
      <c r="A217" s="3" t="s">
        <v>525</v>
      </c>
      <c r="B217" s="3" t="s">
        <v>526</v>
      </c>
      <c r="C217" s="3" t="s">
        <v>6</v>
      </c>
      <c r="D217" s="3" t="s">
        <v>328</v>
      </c>
      <c r="E217" s="3" t="s">
        <v>527</v>
      </c>
      <c r="F217" s="3" t="s">
        <v>56</v>
      </c>
      <c r="G217" s="3" t="str">
        <f t="shared" si="4"/>
        <v>insert IGNORE into securitymaster(symbol,company,cik,sector,industry,security_type)values('CHD ','Church &amp; Dwight ',null,'Consumer Staples ','Household Products ','EQUITY');</v>
      </c>
    </row>
    <row r="218" spans="1:7" hidden="1" x14ac:dyDescent="0.45">
      <c r="A218" s="3" t="s">
        <v>528</v>
      </c>
      <c r="B218" s="3" t="s">
        <v>529</v>
      </c>
      <c r="C218" s="3" t="s">
        <v>6</v>
      </c>
      <c r="D218" s="3" t="s">
        <v>254</v>
      </c>
      <c r="E218" s="3" t="s">
        <v>282</v>
      </c>
      <c r="F218" s="3" t="s">
        <v>56</v>
      </c>
      <c r="G218" s="3" t="str">
        <f t="shared" si="4"/>
        <v>insert IGNORE into securitymaster(symbol,company,cik,sector,industry,security_type)values('CI ','CIGNA Corp. ',null,'Health Care ','Managed Health Care ','EQUITY');</v>
      </c>
    </row>
    <row r="219" spans="1:7" hidden="1" x14ac:dyDescent="0.45">
      <c r="A219" s="3" t="s">
        <v>530</v>
      </c>
      <c r="B219" s="3" t="s">
        <v>531</v>
      </c>
      <c r="C219" s="3" t="s">
        <v>6</v>
      </c>
      <c r="D219" s="3" t="s">
        <v>365</v>
      </c>
      <c r="E219" s="3" t="s">
        <v>366</v>
      </c>
      <c r="F219" s="3" t="s">
        <v>56</v>
      </c>
      <c r="G219" s="3" t="str">
        <f t="shared" ref="G219:G282" si="5">"insert IGNORE into securitymaster("&amp;$A$1&amp;","&amp;$B$1&amp;","&amp;$C$1&amp;","&amp;$D$1&amp;","&amp;$E$1&amp;","&amp;$F$1&amp;")values("&amp;IF(A219="null","null", "'"&amp;A219&amp;"'")&amp;","&amp;IF(B219="null","null", "'"&amp;B219&amp;"'")&amp;","&amp;IF(C219="null","null", "'"&amp;C219&amp;"'")&amp;","&amp;IF(D219="null","null", "'"&amp;D219&amp;"'")&amp;","&amp;IF(E219="null","null", "'"&amp;E219&amp;"'")&amp;","&amp;IF(F219="null","null", "'"&amp;F219&amp;"'")&amp;");"</f>
        <v>insert IGNORE into securitymaster(symbol,company,cik,sector,industry,security_type)values('XEC ','Cimarex Energy ',null,'Energy ','Oil &amp; Gas Exploration &amp; Production ','EQUITY');</v>
      </c>
    </row>
    <row r="220" spans="1:7" hidden="1" x14ac:dyDescent="0.45">
      <c r="A220" s="3" t="s">
        <v>532</v>
      </c>
      <c r="B220" s="3" t="s">
        <v>533</v>
      </c>
      <c r="C220" s="3" t="s">
        <v>6</v>
      </c>
      <c r="D220" s="3" t="s">
        <v>285</v>
      </c>
      <c r="E220" s="3" t="s">
        <v>321</v>
      </c>
      <c r="F220" s="3" t="s">
        <v>56</v>
      </c>
      <c r="G220" s="3" t="str">
        <f t="shared" si="5"/>
        <v>insert IGNORE into securitymaster(symbol,company,cik,sector,industry,security_type)values('CINF ','Cincinnati Financial ',null,'Financials ','Property &amp; Casualty Insurance ','EQUITY');</v>
      </c>
    </row>
    <row r="221" spans="1:7" hidden="1" x14ac:dyDescent="0.45">
      <c r="A221" s="3" t="s">
        <v>534</v>
      </c>
      <c r="B221" s="3" t="s">
        <v>535</v>
      </c>
      <c r="C221" s="3" t="s">
        <v>6</v>
      </c>
      <c r="D221" s="3" t="s">
        <v>250</v>
      </c>
      <c r="E221" s="3" t="s">
        <v>536</v>
      </c>
      <c r="F221" s="3" t="s">
        <v>56</v>
      </c>
      <c r="G221" s="3" t="str">
        <f t="shared" si="5"/>
        <v>insert IGNORE into securitymaster(symbol,company,cik,sector,industry,security_type)values('CTAS ','Cintas Corporation ',null,'Industrials ','Diversified Support Services ','EQUITY');</v>
      </c>
    </row>
    <row r="222" spans="1:7" hidden="1" x14ac:dyDescent="0.45">
      <c r="A222" s="3" t="s">
        <v>537</v>
      </c>
      <c r="B222" s="3" t="s">
        <v>538</v>
      </c>
      <c r="C222" s="3" t="s">
        <v>6</v>
      </c>
      <c r="D222" s="3" t="s">
        <v>261</v>
      </c>
      <c r="E222" s="3" t="s">
        <v>539</v>
      </c>
      <c r="F222" s="3" t="s">
        <v>56</v>
      </c>
      <c r="G222" s="3" t="str">
        <f t="shared" si="5"/>
        <v>insert IGNORE into securitymaster(symbol,company,cik,sector,industry,security_type)values('CSCO ','Cisco Systems ',null,'Information Technology ','Networking Equipment ','EQUITY');</v>
      </c>
    </row>
    <row r="223" spans="1:7" hidden="1" x14ac:dyDescent="0.45">
      <c r="A223" s="3" t="s">
        <v>540</v>
      </c>
      <c r="B223" s="3" t="s">
        <v>541</v>
      </c>
      <c r="C223" s="3" t="s">
        <v>6</v>
      </c>
      <c r="D223" s="3" t="s">
        <v>285</v>
      </c>
      <c r="E223" s="3" t="s">
        <v>424</v>
      </c>
      <c r="F223" s="3" t="s">
        <v>56</v>
      </c>
      <c r="G223" s="3" t="str">
        <f t="shared" si="5"/>
        <v>insert IGNORE into securitymaster(symbol,company,cik,sector,industry,security_type)values('C ','Citigroup Inc. ',null,'Financials ','Banks ','EQUITY');</v>
      </c>
    </row>
    <row r="224" spans="1:7" hidden="1" x14ac:dyDescent="0.45">
      <c r="A224" s="3" t="s">
        <v>542</v>
      </c>
      <c r="B224" s="3" t="s">
        <v>543</v>
      </c>
      <c r="C224" s="3" t="s">
        <v>6</v>
      </c>
      <c r="D224" s="3" t="s">
        <v>285</v>
      </c>
      <c r="E224" s="3" t="s">
        <v>424</v>
      </c>
      <c r="F224" s="3" t="s">
        <v>56</v>
      </c>
      <c r="G224" s="3" t="str">
        <f t="shared" si="5"/>
        <v>insert IGNORE into securitymaster(symbol,company,cik,sector,industry,security_type)values('CFG ','Citizens Financial Group ',null,'Financials ','Banks ','EQUITY');</v>
      </c>
    </row>
    <row r="225" spans="1:7" hidden="1" x14ac:dyDescent="0.45">
      <c r="A225" s="3" t="s">
        <v>544</v>
      </c>
      <c r="B225" s="3" t="s">
        <v>545</v>
      </c>
      <c r="C225" s="3" t="s">
        <v>6</v>
      </c>
      <c r="D225" s="3" t="s">
        <v>261</v>
      </c>
      <c r="E225" s="3" t="s">
        <v>298</v>
      </c>
      <c r="F225" s="3" t="s">
        <v>56</v>
      </c>
      <c r="G225" s="3" t="str">
        <f t="shared" si="5"/>
        <v>insert IGNORE into securitymaster(symbol,company,cik,sector,industry,security_type)values('CTXS ','Citrix Systems ',null,'Information Technology ','Internet Software &amp; Services ','EQUITY');</v>
      </c>
    </row>
    <row r="226" spans="1:7" hidden="1" x14ac:dyDescent="0.45">
      <c r="A226" s="3" t="s">
        <v>546</v>
      </c>
      <c r="B226" s="3" t="s">
        <v>547</v>
      </c>
      <c r="C226" s="3" t="s">
        <v>6</v>
      </c>
      <c r="D226" s="3" t="s">
        <v>328</v>
      </c>
      <c r="E226" s="3" t="s">
        <v>527</v>
      </c>
      <c r="F226" s="3" t="s">
        <v>56</v>
      </c>
      <c r="G226" s="3" t="str">
        <f t="shared" si="5"/>
        <v>insert IGNORE into securitymaster(symbol,company,cik,sector,industry,security_type)values('CLX ','The Clorox Company ',null,'Consumer Staples ','Household Products ','EQUITY');</v>
      </c>
    </row>
    <row r="227" spans="1:7" hidden="1" x14ac:dyDescent="0.45">
      <c r="A227" s="3" t="s">
        <v>548</v>
      </c>
      <c r="B227" s="3" t="s">
        <v>549</v>
      </c>
      <c r="C227" s="3" t="s">
        <v>6</v>
      </c>
      <c r="D227" s="3" t="s">
        <v>285</v>
      </c>
      <c r="E227" s="3" t="s">
        <v>550</v>
      </c>
      <c r="F227" s="3" t="s">
        <v>56</v>
      </c>
      <c r="G227" s="3" t="str">
        <f t="shared" si="5"/>
        <v>insert IGNORE into securitymaster(symbol,company,cik,sector,industry,security_type)values('CME ','CME Group Inc. ',null,'Financials ','Financial Exchanges &amp; Data ','EQUITY');</v>
      </c>
    </row>
    <row r="228" spans="1:7" hidden="1" x14ac:dyDescent="0.45">
      <c r="A228" s="3" t="s">
        <v>551</v>
      </c>
      <c r="B228" s="3" t="s">
        <v>552</v>
      </c>
      <c r="C228" s="3" t="s">
        <v>6</v>
      </c>
      <c r="D228" s="3" t="s">
        <v>278</v>
      </c>
      <c r="E228" s="3" t="s">
        <v>335</v>
      </c>
      <c r="F228" s="3" t="s">
        <v>56</v>
      </c>
      <c r="G228" s="3" t="str">
        <f t="shared" si="5"/>
        <v>insert IGNORE into securitymaster(symbol,company,cik,sector,industry,security_type)values('CMS ','CMS Energy ',null,'Utilities ','MultiUtilities ','EQUITY');</v>
      </c>
    </row>
    <row r="229" spans="1:7" hidden="1" x14ac:dyDescent="0.45">
      <c r="A229" s="3" t="s">
        <v>553</v>
      </c>
      <c r="B229" s="3" t="s">
        <v>554</v>
      </c>
      <c r="C229" s="3" t="s">
        <v>6</v>
      </c>
      <c r="D229" s="3" t="s">
        <v>274</v>
      </c>
      <c r="E229" s="3" t="s">
        <v>555</v>
      </c>
      <c r="F229" s="3" t="s">
        <v>56</v>
      </c>
      <c r="G229" s="3" t="str">
        <f t="shared" si="5"/>
        <v>insert IGNORE into securitymaster(symbol,company,cik,sector,industry,security_type)values('COH ','Coach Inc. ',null,'Consumer Discretionary ','Apparel, Accessories &amp; Luxury Goods ','EQUITY');</v>
      </c>
    </row>
    <row r="230" spans="1:7" hidden="1" x14ac:dyDescent="0.45">
      <c r="A230" s="3" t="s">
        <v>556</v>
      </c>
      <c r="B230" s="3" t="s">
        <v>557</v>
      </c>
      <c r="C230" s="3" t="s">
        <v>6</v>
      </c>
      <c r="D230" s="3" t="s">
        <v>328</v>
      </c>
      <c r="E230" s="3" t="s">
        <v>558</v>
      </c>
      <c r="F230" s="3" t="s">
        <v>56</v>
      </c>
      <c r="G230" s="3" t="str">
        <f t="shared" si="5"/>
        <v>insert IGNORE into securitymaster(symbol,company,cik,sector,industry,security_type)values('KO ','Coca Cola Company ',null,'Consumer Staples ','Soft Drinks ','EQUITY');</v>
      </c>
    </row>
    <row r="231" spans="1:7" hidden="1" x14ac:dyDescent="0.45">
      <c r="A231" s="3" t="s">
        <v>559</v>
      </c>
      <c r="B231" s="3" t="s">
        <v>560</v>
      </c>
      <c r="C231" s="3" t="s">
        <v>6</v>
      </c>
      <c r="D231" s="3" t="s">
        <v>261</v>
      </c>
      <c r="E231" s="3" t="s">
        <v>262</v>
      </c>
      <c r="F231" s="3" t="s">
        <v>56</v>
      </c>
      <c r="G231" s="3" t="str">
        <f t="shared" si="5"/>
        <v>insert IGNORE into securitymaster(symbol,company,cik,sector,industry,security_type)values('CTSH ','Cognizant Technology Solutions ',null,'Information Technology ','IT Consulting &amp; Other Services ','EQUITY');</v>
      </c>
    </row>
    <row r="232" spans="1:7" hidden="1" x14ac:dyDescent="0.45">
      <c r="A232" s="3" t="s">
        <v>561</v>
      </c>
      <c r="B232" s="3" t="s">
        <v>562</v>
      </c>
      <c r="C232" s="3" t="s">
        <v>6</v>
      </c>
      <c r="D232" s="3" t="s">
        <v>328</v>
      </c>
      <c r="E232" s="3" t="s">
        <v>527</v>
      </c>
      <c r="F232" s="3" t="s">
        <v>56</v>
      </c>
      <c r="G232" s="3" t="str">
        <f t="shared" si="5"/>
        <v>insert IGNORE into securitymaster(symbol,company,cik,sector,industry,security_type)values('CL ','Colgate-Palmolive ',null,'Consumer Staples ','Household Products ','EQUITY');</v>
      </c>
    </row>
    <row r="233" spans="1:7" hidden="1" x14ac:dyDescent="0.45">
      <c r="A233" s="3" t="s">
        <v>563</v>
      </c>
      <c r="B233" s="3" t="s">
        <v>564</v>
      </c>
      <c r="C233" s="3" t="s">
        <v>6</v>
      </c>
      <c r="D233" s="3" t="s">
        <v>274</v>
      </c>
      <c r="E233" s="3" t="s">
        <v>514</v>
      </c>
      <c r="F233" s="3" t="s">
        <v>56</v>
      </c>
      <c r="G233" s="3" t="str">
        <f t="shared" si="5"/>
        <v>insert IGNORE into securitymaster(symbol,company,cik,sector,industry,security_type)values('CMCSA ','Comcast A Corp ',null,'Consumer Discretionary ','Cable &amp; Satellite ','EQUITY');</v>
      </c>
    </row>
    <row r="234" spans="1:7" hidden="1" x14ac:dyDescent="0.45">
      <c r="A234" s="3" t="s">
        <v>565</v>
      </c>
      <c r="B234" s="3" t="s">
        <v>566</v>
      </c>
      <c r="C234" s="3" t="s">
        <v>6</v>
      </c>
      <c r="D234" s="3" t="s">
        <v>285</v>
      </c>
      <c r="E234" s="3" t="s">
        <v>567</v>
      </c>
      <c r="F234" s="3" t="s">
        <v>56</v>
      </c>
      <c r="G234" s="3" t="str">
        <f t="shared" si="5"/>
        <v>insert IGNORE into securitymaster(symbol,company,cik,sector,industry,security_type)values('CMA ','Comerica Inc. ',null,'Financials ','Regional Banks ','EQUITY');</v>
      </c>
    </row>
    <row r="235" spans="1:7" hidden="1" x14ac:dyDescent="0.45">
      <c r="A235" s="3" t="s">
        <v>568</v>
      </c>
      <c r="B235" s="3" t="s">
        <v>569</v>
      </c>
      <c r="C235" s="3" t="s">
        <v>6</v>
      </c>
      <c r="D235" s="3" t="s">
        <v>328</v>
      </c>
      <c r="E235" s="3" t="s">
        <v>475</v>
      </c>
      <c r="F235" s="3" t="s">
        <v>56</v>
      </c>
      <c r="G235" s="3" t="str">
        <f t="shared" si="5"/>
        <v>insert IGNORE into securitymaster(symbol,company,cik,sector,industry,security_type)values('CAG ','ConAgra Foods Inc. ',null,'Consumer Staples ','Packaged Foods &amp; Meats ','EQUITY');</v>
      </c>
    </row>
    <row r="236" spans="1:7" hidden="1" x14ac:dyDescent="0.45">
      <c r="A236" s="3" t="s">
        <v>570</v>
      </c>
      <c r="B236" s="3" t="s">
        <v>571</v>
      </c>
      <c r="C236" s="3" t="s">
        <v>6</v>
      </c>
      <c r="D236" s="3" t="s">
        <v>365</v>
      </c>
      <c r="E236" s="3" t="s">
        <v>366</v>
      </c>
      <c r="F236" s="3" t="s">
        <v>56</v>
      </c>
      <c r="G236" s="3" t="str">
        <f t="shared" si="5"/>
        <v>insert IGNORE into securitymaster(symbol,company,cik,sector,industry,security_type)values('CXO ','Concho Resources ',null,'Energy ','Oil &amp; Gas Exploration &amp; Production ','EQUITY');</v>
      </c>
    </row>
    <row r="237" spans="1:7" hidden="1" x14ac:dyDescent="0.45">
      <c r="A237" s="3" t="s">
        <v>572</v>
      </c>
      <c r="B237" s="3" t="s">
        <v>573</v>
      </c>
      <c r="C237" s="3" t="s">
        <v>6</v>
      </c>
      <c r="D237" s="3" t="s">
        <v>365</v>
      </c>
      <c r="E237" s="3" t="s">
        <v>366</v>
      </c>
      <c r="F237" s="3" t="s">
        <v>56</v>
      </c>
      <c r="G237" s="3" t="str">
        <f t="shared" si="5"/>
        <v>insert IGNORE into securitymaster(symbol,company,cik,sector,industry,security_type)values('COP ','ConocoPhillips ',null,'Energy ','Oil &amp; Gas Exploration &amp; Production ','EQUITY');</v>
      </c>
    </row>
    <row r="238" spans="1:7" hidden="1" x14ac:dyDescent="0.45">
      <c r="A238" s="3" t="s">
        <v>574</v>
      </c>
      <c r="B238" s="3" t="s">
        <v>575</v>
      </c>
      <c r="C238" s="3" t="s">
        <v>6</v>
      </c>
      <c r="D238" s="3" t="s">
        <v>278</v>
      </c>
      <c r="E238" s="3" t="s">
        <v>309</v>
      </c>
      <c r="F238" s="3" t="s">
        <v>56</v>
      </c>
      <c r="G238" s="3" t="str">
        <f t="shared" si="5"/>
        <v>insert IGNORE into securitymaster(symbol,company,cik,sector,industry,security_type)values('ED ','Consolidated Edison ',null,'Utilities ','Electric Utilities ','EQUITY');</v>
      </c>
    </row>
    <row r="239" spans="1:7" hidden="1" x14ac:dyDescent="0.45">
      <c r="A239" s="3" t="s">
        <v>576</v>
      </c>
      <c r="B239" s="3" t="s">
        <v>577</v>
      </c>
      <c r="C239" s="3" t="s">
        <v>6</v>
      </c>
      <c r="D239" s="3" t="s">
        <v>328</v>
      </c>
      <c r="E239" s="3" t="s">
        <v>464</v>
      </c>
      <c r="F239" s="3" t="s">
        <v>56</v>
      </c>
      <c r="G239" s="3" t="str">
        <f t="shared" si="5"/>
        <v>insert IGNORE into securitymaster(symbol,company,cik,sector,industry,security_type)values('STZ ','Constellation Brands ',null,'Consumer Staples ','Distillers &amp; Vintners ','EQUITY');</v>
      </c>
    </row>
    <row r="240" spans="1:7" hidden="1" x14ac:dyDescent="0.45">
      <c r="A240" s="3" t="s">
        <v>578</v>
      </c>
      <c r="B240" s="3" t="s">
        <v>579</v>
      </c>
      <c r="C240" s="3" t="s">
        <v>6</v>
      </c>
      <c r="D240" s="3" t="s">
        <v>250</v>
      </c>
      <c r="E240" s="3" t="s">
        <v>580</v>
      </c>
      <c r="F240" s="3" t="s">
        <v>56</v>
      </c>
      <c r="G240" s="3" t="str">
        <f t="shared" si="5"/>
        <v>insert IGNORE into securitymaster(symbol,company,cik,sector,industry,security_type)values('GLW ','Corning Inc. ',null,'Industrials ','Construction &amp; Engineering ','EQUITY');</v>
      </c>
    </row>
    <row r="241" spans="1:7" hidden="1" x14ac:dyDescent="0.45">
      <c r="A241" s="3" t="s">
        <v>581</v>
      </c>
      <c r="B241" s="3" t="s">
        <v>582</v>
      </c>
      <c r="C241" s="3" t="s">
        <v>6</v>
      </c>
      <c r="D241" s="3" t="s">
        <v>328</v>
      </c>
      <c r="E241" s="3" t="s">
        <v>583</v>
      </c>
      <c r="F241" s="3" t="s">
        <v>56</v>
      </c>
      <c r="G241" s="3" t="str">
        <f t="shared" si="5"/>
        <v>insert IGNORE into securitymaster(symbol,company,cik,sector,industry,security_type)values('COST ','Costco Co. ',null,'Consumer Staples ','Hypermarkets &amp; Super Centers ','EQUITY');</v>
      </c>
    </row>
    <row r="242" spans="1:7" hidden="1" x14ac:dyDescent="0.45">
      <c r="A242" s="3" t="s">
        <v>584</v>
      </c>
      <c r="B242" s="3" t="s">
        <v>585</v>
      </c>
      <c r="C242" s="3" t="s">
        <v>6</v>
      </c>
      <c r="D242" s="3" t="s">
        <v>328</v>
      </c>
      <c r="E242" s="3" t="s">
        <v>586</v>
      </c>
      <c r="F242" s="3" t="s">
        <v>56</v>
      </c>
      <c r="G242" s="3" t="str">
        <f t="shared" si="5"/>
        <v>insert IGNORE into securitymaster(symbol,company,cik,sector,industry,security_type)values('COTY ','Coty, Inc ',null,'Consumer Staples ','Personal Products ','EQUITY');</v>
      </c>
    </row>
    <row r="243" spans="1:7" hidden="1" x14ac:dyDescent="0.45">
      <c r="A243" s="3" t="s">
        <v>587</v>
      </c>
      <c r="B243" s="3" t="s">
        <v>588</v>
      </c>
      <c r="C243" s="3" t="s">
        <v>6</v>
      </c>
      <c r="D243" s="3" t="s">
        <v>347</v>
      </c>
      <c r="E243" s="3" t="s">
        <v>379</v>
      </c>
      <c r="F243" s="3" t="s">
        <v>56</v>
      </c>
      <c r="G243" s="3" t="str">
        <f t="shared" si="5"/>
        <v>insert IGNORE into securitymaster(symbol,company,cik,sector,industry,security_type)values('CCI ','Crown Castle International Corp. ',null,'Real Estate ','REITs ','EQUITY');</v>
      </c>
    </row>
    <row r="244" spans="1:7" hidden="1" x14ac:dyDescent="0.45">
      <c r="A244" s="3" t="s">
        <v>589</v>
      </c>
      <c r="B244" s="3" t="s">
        <v>590</v>
      </c>
      <c r="C244" s="3" t="s">
        <v>6</v>
      </c>
      <c r="D244" s="3" t="s">
        <v>261</v>
      </c>
      <c r="E244" s="3" t="s">
        <v>262</v>
      </c>
      <c r="F244" s="3" t="s">
        <v>56</v>
      </c>
      <c r="G244" s="3" t="str">
        <f t="shared" si="5"/>
        <v>insert IGNORE into securitymaster(symbol,company,cik,sector,industry,security_type)values('CSRA ','CSRA Inc. ',null,'Information Technology ','IT Consulting &amp; Other Services ','EQUITY');</v>
      </c>
    </row>
    <row r="245" spans="1:7" hidden="1" x14ac:dyDescent="0.45">
      <c r="A245" s="3" t="s">
        <v>591</v>
      </c>
      <c r="B245" s="3" t="s">
        <v>592</v>
      </c>
      <c r="C245" s="3" t="s">
        <v>6</v>
      </c>
      <c r="D245" s="3" t="s">
        <v>250</v>
      </c>
      <c r="E245" s="3" t="s">
        <v>593</v>
      </c>
      <c r="F245" s="3" t="s">
        <v>56</v>
      </c>
      <c r="G245" s="3" t="str">
        <f t="shared" si="5"/>
        <v>insert IGNORE into securitymaster(symbol,company,cik,sector,industry,security_type)values('CSX ','CSX Corp. ',null,'Industrials ','Railroads ','EQUITY');</v>
      </c>
    </row>
    <row r="246" spans="1:7" hidden="1" x14ac:dyDescent="0.45">
      <c r="A246" s="3" t="s">
        <v>594</v>
      </c>
      <c r="B246" s="3" t="s">
        <v>595</v>
      </c>
      <c r="C246" s="3" t="s">
        <v>6</v>
      </c>
      <c r="D246" s="3" t="s">
        <v>250</v>
      </c>
      <c r="E246" s="3" t="s">
        <v>596</v>
      </c>
      <c r="F246" s="3" t="s">
        <v>56</v>
      </c>
      <c r="G246" s="3" t="str">
        <f t="shared" si="5"/>
        <v>insert IGNORE into securitymaster(symbol,company,cik,sector,industry,security_type)values('CMI ','Cummins Inc. ',null,'Industrials ','Industrial Machinery ','EQUITY');</v>
      </c>
    </row>
    <row r="247" spans="1:7" hidden="1" x14ac:dyDescent="0.45">
      <c r="A247" s="3" t="s">
        <v>597</v>
      </c>
      <c r="B247" s="3" t="s">
        <v>598</v>
      </c>
      <c r="C247" s="3" t="s">
        <v>6</v>
      </c>
      <c r="D247" s="3" t="s">
        <v>328</v>
      </c>
      <c r="E247" s="3" t="s">
        <v>599</v>
      </c>
      <c r="F247" s="3" t="s">
        <v>56</v>
      </c>
      <c r="G247" s="3" t="str">
        <f t="shared" si="5"/>
        <v>insert IGNORE into securitymaster(symbol,company,cik,sector,industry,security_type)values('CVS ','CVS Health ',null,'Consumer Staples ','Drug Retail ','EQUITY');</v>
      </c>
    </row>
    <row r="248" spans="1:7" hidden="1" x14ac:dyDescent="0.45">
      <c r="A248" s="3" t="s">
        <v>600</v>
      </c>
      <c r="B248" s="3" t="s">
        <v>601</v>
      </c>
      <c r="C248" s="3" t="s">
        <v>6</v>
      </c>
      <c r="D248" s="3" t="s">
        <v>274</v>
      </c>
      <c r="E248" s="3" t="s">
        <v>602</v>
      </c>
      <c r="F248" s="3" t="s">
        <v>56</v>
      </c>
      <c r="G248" s="3" t="str">
        <f t="shared" si="5"/>
        <v>insert IGNORE into securitymaster(symbol,company,cik,sector,industry,security_type)values('DHI ','D. R. Horton ',null,'Consumer Discretionary ','Homebuilding ','EQUITY');</v>
      </c>
    </row>
    <row r="249" spans="1:7" hidden="1" x14ac:dyDescent="0.45">
      <c r="A249" s="3" t="s">
        <v>603</v>
      </c>
      <c r="B249" s="3" t="s">
        <v>604</v>
      </c>
      <c r="C249" s="3" t="s">
        <v>6</v>
      </c>
      <c r="D249" s="3" t="s">
        <v>250</v>
      </c>
      <c r="E249" s="3" t="s">
        <v>596</v>
      </c>
      <c r="F249" s="3" t="s">
        <v>56</v>
      </c>
      <c r="G249" s="3" t="str">
        <f t="shared" si="5"/>
        <v>insert IGNORE into securitymaster(symbol,company,cik,sector,industry,security_type)values('DHR ','Danaher Corp. ',null,'Industrials ','Industrial Machinery ','EQUITY');</v>
      </c>
    </row>
    <row r="250" spans="1:7" hidden="1" x14ac:dyDescent="0.45">
      <c r="A250" s="3" t="s">
        <v>605</v>
      </c>
      <c r="B250" s="3" t="s">
        <v>606</v>
      </c>
      <c r="C250" s="3" t="s">
        <v>6</v>
      </c>
      <c r="D250" s="3" t="s">
        <v>274</v>
      </c>
      <c r="E250" s="3" t="s">
        <v>522</v>
      </c>
      <c r="F250" s="3" t="s">
        <v>56</v>
      </c>
      <c r="G250" s="3" t="str">
        <f t="shared" si="5"/>
        <v>insert IGNORE into securitymaster(symbol,company,cik,sector,industry,security_type)values('DRI ','Darden Restaurants ',null,'Consumer Discretionary ','Restaurants ','EQUITY');</v>
      </c>
    </row>
    <row r="251" spans="1:7" hidden="1" x14ac:dyDescent="0.45">
      <c r="A251" s="3" t="s">
        <v>607</v>
      </c>
      <c r="B251" s="3" t="s">
        <v>608</v>
      </c>
      <c r="C251" s="3" t="s">
        <v>6</v>
      </c>
      <c r="D251" s="3" t="s">
        <v>254</v>
      </c>
      <c r="E251" s="3" t="s">
        <v>609</v>
      </c>
      <c r="F251" s="3" t="s">
        <v>56</v>
      </c>
      <c r="G251" s="3" t="str">
        <f t="shared" si="5"/>
        <v>insert IGNORE into securitymaster(symbol,company,cik,sector,industry,security_type)values('DVA ','DaVita Inc. ',null,'Health Care ','Health Care Facilities ','EQUITY');</v>
      </c>
    </row>
    <row r="252" spans="1:7" hidden="1" x14ac:dyDescent="0.45">
      <c r="A252" s="3" t="s">
        <v>610</v>
      </c>
      <c r="B252" s="3" t="s">
        <v>611</v>
      </c>
      <c r="C252" s="3" t="s">
        <v>6</v>
      </c>
      <c r="D252" s="3" t="s">
        <v>250</v>
      </c>
      <c r="E252" s="3" t="s">
        <v>489</v>
      </c>
      <c r="F252" s="3" t="s">
        <v>56</v>
      </c>
      <c r="G252" s="3" t="str">
        <f t="shared" si="5"/>
        <v>insert IGNORE into securitymaster(symbol,company,cik,sector,industry,security_type)values('DE ','Deere &amp; Co. ',null,'Industrials ','Construction &amp; Farm Machinery &amp; Heavy Trucks ','EQUITY');</v>
      </c>
    </row>
    <row r="253" spans="1:7" hidden="1" x14ac:dyDescent="0.45">
      <c r="A253" s="3" t="s">
        <v>612</v>
      </c>
      <c r="B253" s="3" t="s">
        <v>613</v>
      </c>
      <c r="C253" s="3" t="s">
        <v>6</v>
      </c>
      <c r="D253" s="3" t="s">
        <v>274</v>
      </c>
      <c r="E253" s="3" t="s">
        <v>453</v>
      </c>
      <c r="F253" s="3" t="s">
        <v>56</v>
      </c>
      <c r="G253" s="3" t="str">
        <f t="shared" si="5"/>
        <v>insert IGNORE into securitymaster(symbol,company,cik,sector,industry,security_type)values('DLPH ','Delphi Automotive ',null,'Consumer Discretionary ','Auto Parts &amp; Equipment ','EQUITY');</v>
      </c>
    </row>
    <row r="254" spans="1:7" hidden="1" x14ac:dyDescent="0.45">
      <c r="A254" s="3" t="s">
        <v>614</v>
      </c>
      <c r="B254" s="3" t="s">
        <v>615</v>
      </c>
      <c r="C254" s="3" t="s">
        <v>6</v>
      </c>
      <c r="D254" s="3" t="s">
        <v>250</v>
      </c>
      <c r="E254" s="3" t="s">
        <v>301</v>
      </c>
      <c r="F254" s="3" t="s">
        <v>56</v>
      </c>
      <c r="G254" s="3" t="str">
        <f t="shared" si="5"/>
        <v>insert IGNORE into securitymaster(symbol,company,cik,sector,industry,security_type)values('DAL ','Delta Air Lines ',null,'Industrials ','Airlines ','EQUITY');</v>
      </c>
    </row>
    <row r="255" spans="1:7" hidden="1" x14ac:dyDescent="0.45">
      <c r="A255" s="3" t="s">
        <v>616</v>
      </c>
      <c r="B255" s="3" t="s">
        <v>617</v>
      </c>
      <c r="C255" s="3" t="s">
        <v>6</v>
      </c>
      <c r="D255" s="3" t="s">
        <v>254</v>
      </c>
      <c r="E255" s="3" t="s">
        <v>618</v>
      </c>
      <c r="F255" s="3" t="s">
        <v>56</v>
      </c>
      <c r="G255" s="3" t="str">
        <f t="shared" si="5"/>
        <v>insert IGNORE into securitymaster(symbol,company,cik,sector,industry,security_type)values('XRAY ','Dentsply Sirona ',null,'Health Care ','Health Care Supplies ','EQUITY');</v>
      </c>
    </row>
    <row r="256" spans="1:7" hidden="1" x14ac:dyDescent="0.45">
      <c r="A256" s="3" t="s">
        <v>619</v>
      </c>
      <c r="B256" s="3" t="s">
        <v>620</v>
      </c>
      <c r="C256" s="3" t="s">
        <v>6</v>
      </c>
      <c r="D256" s="3" t="s">
        <v>365</v>
      </c>
      <c r="E256" s="3" t="s">
        <v>366</v>
      </c>
      <c r="F256" s="3" t="s">
        <v>56</v>
      </c>
      <c r="G256" s="3" t="str">
        <f t="shared" si="5"/>
        <v>insert IGNORE into securitymaster(symbol,company,cik,sector,industry,security_type)values('DVN ','Devon Energy Corp. ',null,'Energy ','Oil &amp; Gas Exploration &amp; Production ','EQUITY');</v>
      </c>
    </row>
    <row r="257" spans="1:7" hidden="1" x14ac:dyDescent="0.45">
      <c r="A257" s="3" t="s">
        <v>621</v>
      </c>
      <c r="B257" s="3" t="s">
        <v>622</v>
      </c>
      <c r="C257" s="3" t="s">
        <v>6</v>
      </c>
      <c r="D257" s="3" t="s">
        <v>347</v>
      </c>
      <c r="E257" s="3" t="s">
        <v>348</v>
      </c>
      <c r="F257" s="3" t="s">
        <v>56</v>
      </c>
      <c r="G257" s="3" t="str">
        <f t="shared" si="5"/>
        <v>insert IGNORE into securitymaster(symbol,company,cik,sector,industry,security_type)values('DLR ','Digital Realty Trust ',null,'Real Estate ','Specialized REITs ','EQUITY');</v>
      </c>
    </row>
    <row r="258" spans="1:7" hidden="1" x14ac:dyDescent="0.45">
      <c r="A258" s="3" t="s">
        <v>623</v>
      </c>
      <c r="B258" s="3" t="s">
        <v>624</v>
      </c>
      <c r="C258" s="3" t="s">
        <v>6</v>
      </c>
      <c r="D258" s="3" t="s">
        <v>285</v>
      </c>
      <c r="E258" s="3" t="s">
        <v>342</v>
      </c>
      <c r="F258" s="3" t="s">
        <v>56</v>
      </c>
      <c r="G258" s="3" t="str">
        <f t="shared" si="5"/>
        <v>insert IGNORE into securitymaster(symbol,company,cik,sector,industry,security_type)values('DFS ','Discover Financial Services ',null,'Financials ','Consumer Finance ','EQUITY');</v>
      </c>
    </row>
    <row r="259" spans="1:7" hidden="1" x14ac:dyDescent="0.45">
      <c r="A259" s="3" t="s">
        <v>625</v>
      </c>
      <c r="B259" s="3" t="s">
        <v>626</v>
      </c>
      <c r="C259" s="3" t="s">
        <v>6</v>
      </c>
      <c r="D259" s="3" t="s">
        <v>274</v>
      </c>
      <c r="E259" s="3" t="s">
        <v>514</v>
      </c>
      <c r="F259" s="3" t="s">
        <v>56</v>
      </c>
      <c r="G259" s="3" t="str">
        <f t="shared" si="5"/>
        <v>insert IGNORE into securitymaster(symbol,company,cik,sector,industry,security_type)values('DISCA ','Discovery Communications-A ',null,'Consumer Discretionary ','Cable &amp; Satellite ','EQUITY');</v>
      </c>
    </row>
    <row r="260" spans="1:7" hidden="1" x14ac:dyDescent="0.45">
      <c r="A260" s="3" t="s">
        <v>627</v>
      </c>
      <c r="B260" s="3" t="s">
        <v>628</v>
      </c>
      <c r="C260" s="3" t="s">
        <v>6</v>
      </c>
      <c r="D260" s="3" t="s">
        <v>274</v>
      </c>
      <c r="E260" s="3" t="s">
        <v>514</v>
      </c>
      <c r="F260" s="3" t="s">
        <v>56</v>
      </c>
      <c r="G260" s="3" t="str">
        <f t="shared" si="5"/>
        <v>insert IGNORE into securitymaster(symbol,company,cik,sector,industry,security_type)values('DISCK ','Discovery Communications-C ',null,'Consumer Discretionary ','Cable &amp; Satellite ','EQUITY');</v>
      </c>
    </row>
    <row r="261" spans="1:7" hidden="1" x14ac:dyDescent="0.45">
      <c r="A261" s="3" t="s">
        <v>629</v>
      </c>
      <c r="B261" s="3" t="s">
        <v>630</v>
      </c>
      <c r="C261" s="3" t="s">
        <v>6</v>
      </c>
      <c r="D261" s="3" t="s">
        <v>274</v>
      </c>
      <c r="E261" s="3" t="s">
        <v>631</v>
      </c>
      <c r="F261" s="3" t="s">
        <v>56</v>
      </c>
      <c r="G261" s="3" t="str">
        <f t="shared" si="5"/>
        <v>insert IGNORE into securitymaster(symbol,company,cik,sector,industry,security_type)values('DG ','Dollar General ',null,'Consumer Discretionary ','General Merchandise Stores ','EQUITY');</v>
      </c>
    </row>
    <row r="262" spans="1:7" hidden="1" x14ac:dyDescent="0.45">
      <c r="A262" s="3" t="s">
        <v>632</v>
      </c>
      <c r="B262" s="3" t="s">
        <v>633</v>
      </c>
      <c r="C262" s="3" t="s">
        <v>6</v>
      </c>
      <c r="D262" s="3" t="s">
        <v>274</v>
      </c>
      <c r="E262" s="3" t="s">
        <v>631</v>
      </c>
      <c r="F262" s="3" t="s">
        <v>56</v>
      </c>
      <c r="G262" s="3" t="str">
        <f t="shared" si="5"/>
        <v>insert IGNORE into securitymaster(symbol,company,cik,sector,industry,security_type)values('DLTR ','Dollar Tree ',null,'Consumer Discretionary ','General Merchandise Stores ','EQUITY');</v>
      </c>
    </row>
    <row r="263" spans="1:7" hidden="1" x14ac:dyDescent="0.45">
      <c r="A263" s="3" t="s">
        <v>634</v>
      </c>
      <c r="B263" s="3" t="s">
        <v>635</v>
      </c>
      <c r="C263" s="3" t="s">
        <v>6</v>
      </c>
      <c r="D263" s="3" t="s">
        <v>278</v>
      </c>
      <c r="E263" s="3" t="s">
        <v>309</v>
      </c>
      <c r="F263" s="3" t="s">
        <v>56</v>
      </c>
      <c r="G263" s="3" t="str">
        <f t="shared" si="5"/>
        <v>insert IGNORE into securitymaster(symbol,company,cik,sector,industry,security_type)values('D ','Dominion Resources ',null,'Utilities ','Electric Utilities ','EQUITY');</v>
      </c>
    </row>
    <row r="264" spans="1:7" hidden="1" x14ac:dyDescent="0.45">
      <c r="A264" s="3" t="s">
        <v>636</v>
      </c>
      <c r="B264" s="3" t="s">
        <v>637</v>
      </c>
      <c r="C264" s="3" t="s">
        <v>6</v>
      </c>
      <c r="D264" s="3" t="s">
        <v>250</v>
      </c>
      <c r="E264" s="3" t="s">
        <v>596</v>
      </c>
      <c r="F264" s="3" t="s">
        <v>56</v>
      </c>
      <c r="G264" s="3" t="str">
        <f t="shared" si="5"/>
        <v>insert IGNORE into securitymaster(symbol,company,cik,sector,industry,security_type)values('DOV ','Dover Corp. ',null,'Industrials ','Industrial Machinery ','EQUITY');</v>
      </c>
    </row>
    <row r="265" spans="1:7" hidden="1" x14ac:dyDescent="0.45">
      <c r="A265" s="3" t="s">
        <v>638</v>
      </c>
      <c r="B265" s="3" t="s">
        <v>639</v>
      </c>
      <c r="C265" s="3" t="s">
        <v>6</v>
      </c>
      <c r="D265" s="3" t="s">
        <v>294</v>
      </c>
      <c r="E265" s="3" t="s">
        <v>640</v>
      </c>
      <c r="F265" s="3" t="s">
        <v>56</v>
      </c>
      <c r="G265" s="3" t="str">
        <f t="shared" si="5"/>
        <v>insert IGNORE into securitymaster(symbol,company,cik,sector,industry,security_type)values('DOW ','Dow Chemical ',null,'Materials ','Diversified Chemicals ','EQUITY');</v>
      </c>
    </row>
    <row r="266" spans="1:7" hidden="1" x14ac:dyDescent="0.45">
      <c r="A266" s="3" t="s">
        <v>641</v>
      </c>
      <c r="B266" s="3" t="s">
        <v>642</v>
      </c>
      <c r="C266" s="3" t="s">
        <v>6</v>
      </c>
      <c r="D266" s="3" t="s">
        <v>328</v>
      </c>
      <c r="E266" s="3" t="s">
        <v>558</v>
      </c>
      <c r="F266" s="3" t="s">
        <v>56</v>
      </c>
      <c r="G266" s="3" t="str">
        <f t="shared" si="5"/>
        <v>insert IGNORE into securitymaster(symbol,company,cik,sector,industry,security_type)values('DPS ','Dr Pepper Snapple Group ',null,'Consumer Staples ','Soft Drinks ','EQUITY');</v>
      </c>
    </row>
    <row r="267" spans="1:7" hidden="1" x14ac:dyDescent="0.45">
      <c r="A267" s="3" t="s">
        <v>643</v>
      </c>
      <c r="B267" s="3" t="s">
        <v>644</v>
      </c>
      <c r="C267" s="3" t="s">
        <v>6</v>
      </c>
      <c r="D267" s="3" t="s">
        <v>278</v>
      </c>
      <c r="E267" s="3" t="s">
        <v>335</v>
      </c>
      <c r="F267" s="3" t="s">
        <v>56</v>
      </c>
      <c r="G267" s="3" t="str">
        <f t="shared" si="5"/>
        <v>insert IGNORE into securitymaster(symbol,company,cik,sector,industry,security_type)values('DTE ','DTE Energy Co. ',null,'Utilities ','MultiUtilities ','EQUITY');</v>
      </c>
    </row>
    <row r="268" spans="1:7" hidden="1" x14ac:dyDescent="0.45">
      <c r="A268" s="3" t="s">
        <v>645</v>
      </c>
      <c r="B268" s="3" t="s">
        <v>646</v>
      </c>
      <c r="C268" s="3" t="s">
        <v>6</v>
      </c>
      <c r="D268" s="3" t="s">
        <v>294</v>
      </c>
      <c r="E268" s="3" t="s">
        <v>640</v>
      </c>
      <c r="F268" s="3" t="s">
        <v>56</v>
      </c>
      <c r="G268" s="3" t="str">
        <f t="shared" si="5"/>
        <v>insert IGNORE into securitymaster(symbol,company,cik,sector,industry,security_type)values('DD ','Du Pont (E.I.) ',null,'Materials ','Diversified Chemicals ','EQUITY');</v>
      </c>
    </row>
    <row r="269" spans="1:7" hidden="1" x14ac:dyDescent="0.45">
      <c r="A269" s="3" t="s">
        <v>647</v>
      </c>
      <c r="B269" s="3" t="s">
        <v>648</v>
      </c>
      <c r="C269" s="3" t="s">
        <v>6</v>
      </c>
      <c r="D269" s="3" t="s">
        <v>278</v>
      </c>
      <c r="E269" s="3" t="s">
        <v>309</v>
      </c>
      <c r="F269" s="3" t="s">
        <v>56</v>
      </c>
      <c r="G269" s="3" t="str">
        <f t="shared" si="5"/>
        <v>insert IGNORE into securitymaster(symbol,company,cik,sector,industry,security_type)values('DUK ','Duke Energy ',null,'Utilities ','Electric Utilities ','EQUITY');</v>
      </c>
    </row>
    <row r="270" spans="1:7" hidden="1" x14ac:dyDescent="0.45">
      <c r="A270" s="3" t="s">
        <v>649</v>
      </c>
      <c r="B270" s="3" t="s">
        <v>650</v>
      </c>
      <c r="C270" s="3" t="s">
        <v>6</v>
      </c>
      <c r="D270" s="3" t="s">
        <v>250</v>
      </c>
      <c r="E270" s="3" t="s">
        <v>651</v>
      </c>
      <c r="F270" s="3" t="s">
        <v>56</v>
      </c>
      <c r="G270" s="3" t="str">
        <f t="shared" si="5"/>
        <v>insert IGNORE into securitymaster(symbol,company,cik,sector,industry,security_type)values('DNB ','Dun &amp; Bradstreet ',null,'Industrials ','Data Processing Services ','EQUITY');</v>
      </c>
    </row>
    <row r="271" spans="1:7" hidden="1" x14ac:dyDescent="0.45">
      <c r="A271" s="3" t="s">
        <v>652</v>
      </c>
      <c r="B271" s="3" t="s">
        <v>653</v>
      </c>
      <c r="C271" s="3" t="s">
        <v>6</v>
      </c>
      <c r="D271" s="3" t="s">
        <v>285</v>
      </c>
      <c r="E271" s="3" t="s">
        <v>511</v>
      </c>
      <c r="F271" s="3" t="s">
        <v>56</v>
      </c>
      <c r="G271" s="3" t="str">
        <f t="shared" si="5"/>
        <v>insert IGNORE into securitymaster(symbol,company,cik,sector,industry,security_type)values('ETFC ','E*Trade ',null,'Financials ','Investment Banking &amp; Brokerage ','EQUITY');</v>
      </c>
    </row>
    <row r="272" spans="1:7" hidden="1" x14ac:dyDescent="0.45">
      <c r="A272" s="3" t="s">
        <v>654</v>
      </c>
      <c r="B272" s="3" t="s">
        <v>655</v>
      </c>
      <c r="C272" s="3" t="s">
        <v>6</v>
      </c>
      <c r="D272" s="3" t="s">
        <v>294</v>
      </c>
      <c r="E272" s="3" t="s">
        <v>640</v>
      </c>
      <c r="F272" s="3" t="s">
        <v>56</v>
      </c>
      <c r="G272" s="3" t="str">
        <f t="shared" si="5"/>
        <v>insert IGNORE into securitymaster(symbol,company,cik,sector,industry,security_type)values('EMN ','Eastman Chemical ',null,'Materials ','Diversified Chemicals ','EQUITY');</v>
      </c>
    </row>
    <row r="273" spans="1:7" hidden="1" x14ac:dyDescent="0.45">
      <c r="A273" s="3" t="s">
        <v>656</v>
      </c>
      <c r="B273" s="3" t="s">
        <v>657</v>
      </c>
      <c r="C273" s="3" t="s">
        <v>6</v>
      </c>
      <c r="D273" s="3" t="s">
        <v>250</v>
      </c>
      <c r="E273" s="3" t="s">
        <v>251</v>
      </c>
      <c r="F273" s="3" t="s">
        <v>56</v>
      </c>
      <c r="G273" s="3" t="str">
        <f t="shared" si="5"/>
        <v>insert IGNORE into securitymaster(symbol,company,cik,sector,industry,security_type)values('ETN ','Eaton Corporation ',null,'Industrials ','Industrial Conglomerates ','EQUITY');</v>
      </c>
    </row>
    <row r="274" spans="1:7" hidden="1" x14ac:dyDescent="0.45">
      <c r="A274" s="3" t="s">
        <v>658</v>
      </c>
      <c r="B274" s="3" t="s">
        <v>659</v>
      </c>
      <c r="C274" s="3" t="s">
        <v>6</v>
      </c>
      <c r="D274" s="3" t="s">
        <v>261</v>
      </c>
      <c r="E274" s="3" t="s">
        <v>298</v>
      </c>
      <c r="F274" s="3" t="s">
        <v>56</v>
      </c>
      <c r="G274" s="3" t="str">
        <f t="shared" si="5"/>
        <v>insert IGNORE into securitymaster(symbol,company,cik,sector,industry,security_type)values('EBAY ','eBay Inc. ',null,'Information Technology ','Internet Software &amp; Services ','EQUITY');</v>
      </c>
    </row>
    <row r="275" spans="1:7" hidden="1" x14ac:dyDescent="0.45">
      <c r="A275" s="3" t="s">
        <v>660</v>
      </c>
      <c r="B275" s="3" t="s">
        <v>661</v>
      </c>
      <c r="C275" s="3" t="s">
        <v>6</v>
      </c>
      <c r="D275" s="3" t="s">
        <v>294</v>
      </c>
      <c r="E275" s="3" t="s">
        <v>304</v>
      </c>
      <c r="F275" s="3" t="s">
        <v>56</v>
      </c>
      <c r="G275" s="3" t="str">
        <f t="shared" si="5"/>
        <v>insert IGNORE into securitymaster(symbol,company,cik,sector,industry,security_type)values('ECL ','Ecolab Inc. ',null,'Materials ','Specialty Chemicals ','EQUITY');</v>
      </c>
    </row>
    <row r="276" spans="1:7" hidden="1" x14ac:dyDescent="0.45">
      <c r="A276" s="3" t="s">
        <v>662</v>
      </c>
      <c r="B276" s="3" t="s">
        <v>663</v>
      </c>
      <c r="C276" s="3" t="s">
        <v>6</v>
      </c>
      <c r="D276" s="3" t="s">
        <v>278</v>
      </c>
      <c r="E276" s="3" t="s">
        <v>309</v>
      </c>
      <c r="F276" s="3" t="s">
        <v>56</v>
      </c>
      <c r="G276" s="3" t="str">
        <f t="shared" si="5"/>
        <v>insert IGNORE into securitymaster(symbol,company,cik,sector,industry,security_type)values('EIX ','Edison Int'l ',null,'Utilities ','Electric Utilities ','EQUITY');</v>
      </c>
    </row>
    <row r="277" spans="1:7" hidden="1" x14ac:dyDescent="0.45">
      <c r="A277" s="3" t="s">
        <v>664</v>
      </c>
      <c r="B277" s="3" t="s">
        <v>665</v>
      </c>
      <c r="C277" s="3" t="s">
        <v>6</v>
      </c>
      <c r="D277" s="3" t="s">
        <v>254</v>
      </c>
      <c r="E277" s="3" t="s">
        <v>255</v>
      </c>
      <c r="F277" s="3" t="s">
        <v>56</v>
      </c>
      <c r="G277" s="3" t="str">
        <f t="shared" si="5"/>
        <v>insert IGNORE into securitymaster(symbol,company,cik,sector,industry,security_type)values('EW ','Edwards Lifesciences ',null,'Health Care ','Health Care Equipment ','EQUITY');</v>
      </c>
    </row>
    <row r="278" spans="1:7" hidden="1" x14ac:dyDescent="0.45">
      <c r="A278" s="3" t="s">
        <v>666</v>
      </c>
      <c r="B278" s="3" t="s">
        <v>667</v>
      </c>
      <c r="C278" s="3" t="s">
        <v>6</v>
      </c>
      <c r="D278" s="3" t="s">
        <v>261</v>
      </c>
      <c r="E278" s="3" t="s">
        <v>265</v>
      </c>
      <c r="F278" s="3" t="s">
        <v>56</v>
      </c>
      <c r="G278" s="3" t="str">
        <f t="shared" si="5"/>
        <v>insert IGNORE into securitymaster(symbol,company,cik,sector,industry,security_type)values('EA ','Electronic Arts ',null,'Information Technology ','Home Entertainment Software ','EQUITY');</v>
      </c>
    </row>
    <row r="279" spans="1:7" hidden="1" x14ac:dyDescent="0.45">
      <c r="A279" s="3" t="s">
        <v>668</v>
      </c>
      <c r="B279" s="3" t="s">
        <v>669</v>
      </c>
      <c r="C279" s="3" t="s">
        <v>6</v>
      </c>
      <c r="D279" s="3" t="s">
        <v>250</v>
      </c>
      <c r="E279" s="3" t="s">
        <v>251</v>
      </c>
      <c r="F279" s="3" t="s">
        <v>56</v>
      </c>
      <c r="G279" s="3" t="str">
        <f t="shared" si="5"/>
        <v>insert IGNORE into securitymaster(symbol,company,cik,sector,industry,security_type)values('EMR ','Emerson Electric Company ',null,'Industrials ','Industrial Conglomerates ','EQUITY');</v>
      </c>
    </row>
    <row r="280" spans="1:7" hidden="1" x14ac:dyDescent="0.45">
      <c r="A280" s="3" t="s">
        <v>670</v>
      </c>
      <c r="B280" s="3" t="s">
        <v>671</v>
      </c>
      <c r="C280" s="3" t="s">
        <v>6</v>
      </c>
      <c r="D280" s="3" t="s">
        <v>254</v>
      </c>
      <c r="E280" s="3" t="s">
        <v>258</v>
      </c>
      <c r="F280" s="3" t="s">
        <v>56</v>
      </c>
      <c r="G280" s="3" t="str">
        <f t="shared" si="5"/>
        <v>insert IGNORE into securitymaster(symbol,company,cik,sector,industry,security_type)values('ENDP ','Endo International ',null,'Health Care ','Pharmaceuticals ','EQUITY');</v>
      </c>
    </row>
    <row r="281" spans="1:7" hidden="1" x14ac:dyDescent="0.45">
      <c r="A281" s="3" t="s">
        <v>672</v>
      </c>
      <c r="B281" s="3" t="s">
        <v>673</v>
      </c>
      <c r="C281" s="3" t="s">
        <v>6</v>
      </c>
      <c r="D281" s="3" t="s">
        <v>278</v>
      </c>
      <c r="E281" s="3" t="s">
        <v>309</v>
      </c>
      <c r="F281" s="3" t="s">
        <v>56</v>
      </c>
      <c r="G281" s="3" t="str">
        <f t="shared" si="5"/>
        <v>insert IGNORE into securitymaster(symbol,company,cik,sector,industry,security_type)values('ETR ','Entergy Corp. ',null,'Utilities ','Electric Utilities ','EQUITY');</v>
      </c>
    </row>
    <row r="282" spans="1:7" hidden="1" x14ac:dyDescent="0.45">
      <c r="A282" s="3" t="s">
        <v>674</v>
      </c>
      <c r="B282" s="3" t="s">
        <v>675</v>
      </c>
      <c r="C282" s="3" t="s">
        <v>6</v>
      </c>
      <c r="D282" s="3" t="s">
        <v>254</v>
      </c>
      <c r="E282" s="3" t="s">
        <v>676</v>
      </c>
      <c r="F282" s="3" t="s">
        <v>56</v>
      </c>
      <c r="G282" s="3" t="str">
        <f t="shared" si="5"/>
        <v>insert IGNORE into securitymaster(symbol,company,cik,sector,industry,security_type)values('EVHC ','Envision Healthcare Corp ',null,'Health Care ','Health Care Services ','EQUITY');</v>
      </c>
    </row>
    <row r="283" spans="1:7" hidden="1" x14ac:dyDescent="0.45">
      <c r="A283" s="3" t="s">
        <v>677</v>
      </c>
      <c r="B283" s="3" t="s">
        <v>678</v>
      </c>
      <c r="C283" s="3" t="s">
        <v>6</v>
      </c>
      <c r="D283" s="3" t="s">
        <v>365</v>
      </c>
      <c r="E283" s="3" t="s">
        <v>366</v>
      </c>
      <c r="F283" s="3" t="s">
        <v>56</v>
      </c>
      <c r="G283" s="3" t="str">
        <f t="shared" ref="G283:G346" si="6">"insert IGNORE into securitymaster("&amp;$A$1&amp;","&amp;$B$1&amp;","&amp;$C$1&amp;","&amp;$D$1&amp;","&amp;$E$1&amp;","&amp;$F$1&amp;")values("&amp;IF(A283="null","null", "'"&amp;A283&amp;"'")&amp;","&amp;IF(B283="null","null", "'"&amp;B283&amp;"'")&amp;","&amp;IF(C283="null","null", "'"&amp;C283&amp;"'")&amp;","&amp;IF(D283="null","null", "'"&amp;D283&amp;"'")&amp;","&amp;IF(E283="null","null", "'"&amp;E283&amp;"'")&amp;","&amp;IF(F283="null","null", "'"&amp;F283&amp;"'")&amp;");"</f>
        <v>insert IGNORE into securitymaster(symbol,company,cik,sector,industry,security_type)values('EOG ','EOG Resources ',null,'Energy ','Oil &amp; Gas Exploration &amp; Production ','EQUITY');</v>
      </c>
    </row>
    <row r="284" spans="1:7" hidden="1" x14ac:dyDescent="0.45">
      <c r="A284" s="3" t="s">
        <v>679</v>
      </c>
      <c r="B284" s="3" t="s">
        <v>680</v>
      </c>
      <c r="C284" s="3" t="s">
        <v>6</v>
      </c>
      <c r="D284" s="3" t="s">
        <v>365</v>
      </c>
      <c r="E284" s="3" t="s">
        <v>366</v>
      </c>
      <c r="F284" s="3" t="s">
        <v>56</v>
      </c>
      <c r="G284" s="3" t="str">
        <f t="shared" si="6"/>
        <v>insert IGNORE into securitymaster(symbol,company,cik,sector,industry,security_type)values('EQT ','EQT Corporation ',null,'Energy ','Oil &amp; Gas Exploration &amp; Production ','EQUITY');</v>
      </c>
    </row>
    <row r="285" spans="1:7" hidden="1" x14ac:dyDescent="0.45">
      <c r="A285" s="3" t="s">
        <v>681</v>
      </c>
      <c r="B285" s="3" t="s">
        <v>682</v>
      </c>
      <c r="C285" s="3" t="s">
        <v>6</v>
      </c>
      <c r="D285" s="3" t="s">
        <v>285</v>
      </c>
      <c r="E285" s="3" t="s">
        <v>683</v>
      </c>
      <c r="F285" s="3" t="s">
        <v>56</v>
      </c>
      <c r="G285" s="3" t="str">
        <f t="shared" si="6"/>
        <v>insert IGNORE into securitymaster(symbol,company,cik,sector,industry,security_type)values('EFX ','Equifax Inc. ',null,'Financials ','Diversified Financial Services ','EQUITY');</v>
      </c>
    </row>
    <row r="286" spans="1:7" hidden="1" x14ac:dyDescent="0.45">
      <c r="A286" s="3" t="s">
        <v>684</v>
      </c>
      <c r="B286" s="3" t="s">
        <v>685</v>
      </c>
      <c r="C286" s="3" t="s">
        <v>6</v>
      </c>
      <c r="D286" s="3" t="s">
        <v>347</v>
      </c>
      <c r="E286" s="3" t="s">
        <v>379</v>
      </c>
      <c r="F286" s="3" t="s">
        <v>56</v>
      </c>
      <c r="G286" s="3" t="str">
        <f t="shared" si="6"/>
        <v>insert IGNORE into securitymaster(symbol,company,cik,sector,industry,security_type)values('EQIX ','Equinix ',null,'Real Estate ','REITs ','EQUITY');</v>
      </c>
    </row>
    <row r="287" spans="1:7" hidden="1" x14ac:dyDescent="0.45">
      <c r="A287" s="3" t="s">
        <v>686</v>
      </c>
      <c r="B287" s="3" t="s">
        <v>687</v>
      </c>
      <c r="C287" s="3" t="s">
        <v>6</v>
      </c>
      <c r="D287" s="3" t="s">
        <v>347</v>
      </c>
      <c r="E287" s="3" t="s">
        <v>379</v>
      </c>
      <c r="F287" s="3" t="s">
        <v>56</v>
      </c>
      <c r="G287" s="3" t="str">
        <f t="shared" si="6"/>
        <v>insert IGNORE into securitymaster(symbol,company,cik,sector,industry,security_type)values('EQR ','Equity Residential ',null,'Real Estate ','REITs ','EQUITY');</v>
      </c>
    </row>
    <row r="288" spans="1:7" hidden="1" x14ac:dyDescent="0.45">
      <c r="A288" s="3" t="s">
        <v>688</v>
      </c>
      <c r="B288" s="3" t="s">
        <v>689</v>
      </c>
      <c r="C288" s="3" t="s">
        <v>6</v>
      </c>
      <c r="D288" s="3" t="s">
        <v>347</v>
      </c>
      <c r="E288" s="3" t="s">
        <v>412</v>
      </c>
      <c r="F288" s="3" t="s">
        <v>56</v>
      </c>
      <c r="G288" s="3" t="str">
        <f t="shared" si="6"/>
        <v>insert IGNORE into securitymaster(symbol,company,cik,sector,industry,security_type)values('ESS ','Essex Property Trust, Inc. ',null,'Real Estate ','Residential REITs ','EQUITY');</v>
      </c>
    </row>
    <row r="289" spans="1:7" hidden="1" x14ac:dyDescent="0.45">
      <c r="A289" s="3" t="s">
        <v>690</v>
      </c>
      <c r="B289" s="3" t="s">
        <v>691</v>
      </c>
      <c r="C289" s="3" t="s">
        <v>6</v>
      </c>
      <c r="D289" s="3" t="s">
        <v>328</v>
      </c>
      <c r="E289" s="3" t="s">
        <v>586</v>
      </c>
      <c r="F289" s="3" t="s">
        <v>56</v>
      </c>
      <c r="G289" s="3" t="str">
        <f t="shared" si="6"/>
        <v>insert IGNORE into securitymaster(symbol,company,cik,sector,industry,security_type)values('EL ','Estee Lauder Cos. ',null,'Consumer Staples ','Personal Products ','EQUITY');</v>
      </c>
    </row>
    <row r="290" spans="1:7" hidden="1" x14ac:dyDescent="0.45">
      <c r="A290" s="3" t="s">
        <v>692</v>
      </c>
      <c r="B290" s="3" t="s">
        <v>693</v>
      </c>
      <c r="C290" s="3" t="s">
        <v>6</v>
      </c>
      <c r="D290" s="3" t="s">
        <v>278</v>
      </c>
      <c r="E290" s="3" t="s">
        <v>335</v>
      </c>
      <c r="F290" s="3" t="s">
        <v>56</v>
      </c>
      <c r="G290" s="3" t="str">
        <f t="shared" si="6"/>
        <v>insert IGNORE into securitymaster(symbol,company,cik,sector,industry,security_type)values('ES ','Eversource Energy ',null,'Utilities ','MultiUtilities ','EQUITY');</v>
      </c>
    </row>
    <row r="291" spans="1:7" hidden="1" x14ac:dyDescent="0.45">
      <c r="A291" s="3" t="s">
        <v>694</v>
      </c>
      <c r="B291" s="3" t="s">
        <v>695</v>
      </c>
      <c r="C291" s="3" t="s">
        <v>6</v>
      </c>
      <c r="D291" s="3" t="s">
        <v>278</v>
      </c>
      <c r="E291" s="3" t="s">
        <v>335</v>
      </c>
      <c r="F291" s="3" t="s">
        <v>56</v>
      </c>
      <c r="G291" s="3" t="str">
        <f t="shared" si="6"/>
        <v>insert IGNORE into securitymaster(symbol,company,cik,sector,industry,security_type)values('EXC ','Exelon Corp. ',null,'Utilities ','MultiUtilities ','EQUITY');</v>
      </c>
    </row>
    <row r="292" spans="1:7" hidden="1" x14ac:dyDescent="0.45">
      <c r="A292" s="3" t="s">
        <v>696</v>
      </c>
      <c r="B292" s="3" t="s">
        <v>697</v>
      </c>
      <c r="C292" s="3" t="s">
        <v>6</v>
      </c>
      <c r="D292" s="3" t="s">
        <v>274</v>
      </c>
      <c r="E292" s="3" t="s">
        <v>332</v>
      </c>
      <c r="F292" s="3" t="s">
        <v>56</v>
      </c>
      <c r="G292" s="3" t="str">
        <f t="shared" si="6"/>
        <v>insert IGNORE into securitymaster(symbol,company,cik,sector,industry,security_type)values('EXPE ','Expedia Inc. ',null,'Consumer Discretionary ','Internet &amp; Direct Marketing Retail ','EQUITY');</v>
      </c>
    </row>
    <row r="293" spans="1:7" hidden="1" x14ac:dyDescent="0.45">
      <c r="A293" s="3" t="s">
        <v>698</v>
      </c>
      <c r="B293" s="3" t="s">
        <v>699</v>
      </c>
      <c r="C293" s="3" t="s">
        <v>6</v>
      </c>
      <c r="D293" s="3" t="s">
        <v>250</v>
      </c>
      <c r="E293" s="3" t="s">
        <v>467</v>
      </c>
      <c r="F293" s="3" t="s">
        <v>56</v>
      </c>
      <c r="G293" s="3" t="str">
        <f t="shared" si="6"/>
        <v>insert IGNORE into securitymaster(symbol,company,cik,sector,industry,security_type)values('EXPD ','Expeditors Int'l ',null,'Industrials ','Air Freight &amp; Logistics ','EQUITY');</v>
      </c>
    </row>
    <row r="294" spans="1:7" hidden="1" x14ac:dyDescent="0.45">
      <c r="A294" s="3" t="s">
        <v>700</v>
      </c>
      <c r="B294" s="3" t="s">
        <v>701</v>
      </c>
      <c r="C294" s="3" t="s">
        <v>6</v>
      </c>
      <c r="D294" s="3" t="s">
        <v>254</v>
      </c>
      <c r="E294" s="3" t="s">
        <v>356</v>
      </c>
      <c r="F294" s="3" t="s">
        <v>56</v>
      </c>
      <c r="G294" s="3" t="str">
        <f t="shared" si="6"/>
        <v>insert IGNORE into securitymaster(symbol,company,cik,sector,industry,security_type)values('ESRX ','Express Scripts ',null,'Health Care ','Health Care Distributors ','EQUITY');</v>
      </c>
    </row>
    <row r="295" spans="1:7" hidden="1" x14ac:dyDescent="0.45">
      <c r="A295" s="3" t="s">
        <v>702</v>
      </c>
      <c r="B295" s="3" t="s">
        <v>703</v>
      </c>
      <c r="C295" s="3" t="s">
        <v>6</v>
      </c>
      <c r="D295" s="3" t="s">
        <v>347</v>
      </c>
      <c r="E295" s="3" t="s">
        <v>348</v>
      </c>
      <c r="F295" s="3" t="s">
        <v>56</v>
      </c>
      <c r="G295" s="3" t="str">
        <f t="shared" si="6"/>
        <v>insert IGNORE into securitymaster(symbol,company,cik,sector,industry,security_type)values('EXR ','Extra Space Storage ',null,'Real Estate ','Specialized REITs ','EQUITY');</v>
      </c>
    </row>
    <row r="296" spans="1:7" hidden="1" x14ac:dyDescent="0.45">
      <c r="A296" s="3" t="s">
        <v>704</v>
      </c>
      <c r="B296" s="3" t="s">
        <v>705</v>
      </c>
      <c r="C296" s="3" t="s">
        <v>6</v>
      </c>
      <c r="D296" s="3" t="s">
        <v>365</v>
      </c>
      <c r="E296" s="3" t="s">
        <v>517</v>
      </c>
      <c r="F296" s="3" t="s">
        <v>56</v>
      </c>
      <c r="G296" s="3" t="str">
        <f t="shared" si="6"/>
        <v>insert IGNORE into securitymaster(symbol,company,cik,sector,industry,security_type)values('XOM ','Exxon Mobil Corp. ',null,'Energy ','Integrated Oil &amp; Gas ','EQUITY');</v>
      </c>
    </row>
    <row r="297" spans="1:7" hidden="1" x14ac:dyDescent="0.45">
      <c r="A297" s="3" t="s">
        <v>706</v>
      </c>
      <c r="B297" s="3" t="s">
        <v>707</v>
      </c>
      <c r="C297" s="3" t="s">
        <v>6</v>
      </c>
      <c r="D297" s="3" t="s">
        <v>261</v>
      </c>
      <c r="E297" s="3" t="s">
        <v>539</v>
      </c>
      <c r="F297" s="3" t="s">
        <v>56</v>
      </c>
      <c r="G297" s="3" t="str">
        <f t="shared" si="6"/>
        <v>insert IGNORE into securitymaster(symbol,company,cik,sector,industry,security_type)values('FFIV ','F5 Networks ',null,'Information Technology ','Networking Equipment ','EQUITY');</v>
      </c>
    </row>
    <row r="298" spans="1:7" hidden="1" x14ac:dyDescent="0.45">
      <c r="A298" s="3" t="s">
        <v>708</v>
      </c>
      <c r="B298" s="3" t="s">
        <v>709</v>
      </c>
      <c r="C298" s="3" t="s">
        <v>6</v>
      </c>
      <c r="D298" s="3" t="s">
        <v>261</v>
      </c>
      <c r="E298" s="3" t="s">
        <v>298</v>
      </c>
      <c r="F298" s="3" t="s">
        <v>56</v>
      </c>
      <c r="G298" s="3" t="str">
        <f t="shared" si="6"/>
        <v>insert IGNORE into securitymaster(symbol,company,cik,sector,industry,security_type)values('FB ','Facebook ',null,'Information Technology ','Internet Software &amp; Services ','EQUITY');</v>
      </c>
    </row>
    <row r="299" spans="1:7" hidden="1" x14ac:dyDescent="0.45">
      <c r="A299" s="3" t="s">
        <v>710</v>
      </c>
      <c r="B299" s="3" t="s">
        <v>711</v>
      </c>
      <c r="C299" s="3" t="s">
        <v>6</v>
      </c>
      <c r="D299" s="3" t="s">
        <v>250</v>
      </c>
      <c r="E299" s="3" t="s">
        <v>315</v>
      </c>
      <c r="F299" s="3" t="s">
        <v>56</v>
      </c>
      <c r="G299" s="3" t="str">
        <f t="shared" si="6"/>
        <v>insert IGNORE into securitymaster(symbol,company,cik,sector,industry,security_type)values('FAST ','Fastenal Co ',null,'Industrials ','Building Products ','EQUITY');</v>
      </c>
    </row>
    <row r="300" spans="1:7" hidden="1" x14ac:dyDescent="0.45">
      <c r="A300" s="3" t="s">
        <v>712</v>
      </c>
      <c r="B300" s="3" t="s">
        <v>713</v>
      </c>
      <c r="C300" s="3" t="s">
        <v>6</v>
      </c>
      <c r="D300" s="3" t="s">
        <v>347</v>
      </c>
      <c r="E300" s="3" t="s">
        <v>714</v>
      </c>
      <c r="F300" s="3" t="s">
        <v>56</v>
      </c>
      <c r="G300" s="3" t="str">
        <f t="shared" si="6"/>
        <v>insert IGNORE into securitymaster(symbol,company,cik,sector,industry,security_type)values('FRT ','Federal Realty Investment Trust ',null,'Real Estate ','Retail REITs ','EQUITY');</v>
      </c>
    </row>
    <row r="301" spans="1:7" hidden="1" x14ac:dyDescent="0.45">
      <c r="A301" s="3" t="s">
        <v>715</v>
      </c>
      <c r="B301" s="3" t="s">
        <v>716</v>
      </c>
      <c r="C301" s="3" t="s">
        <v>6</v>
      </c>
      <c r="D301" s="3" t="s">
        <v>250</v>
      </c>
      <c r="E301" s="3" t="s">
        <v>467</v>
      </c>
      <c r="F301" s="3" t="s">
        <v>56</v>
      </c>
      <c r="G301" s="3" t="str">
        <f t="shared" si="6"/>
        <v>insert IGNORE into securitymaster(symbol,company,cik,sector,industry,security_type)values('FDX ','FedEx Corporation ',null,'Industrials ','Air Freight &amp; Logistics ','EQUITY');</v>
      </c>
    </row>
    <row r="302" spans="1:7" hidden="1" x14ac:dyDescent="0.45">
      <c r="A302" s="3" t="s">
        <v>717</v>
      </c>
      <c r="B302" s="3" t="s">
        <v>718</v>
      </c>
      <c r="C302" s="3" t="s">
        <v>6</v>
      </c>
      <c r="D302" s="3" t="s">
        <v>261</v>
      </c>
      <c r="E302" s="3" t="s">
        <v>298</v>
      </c>
      <c r="F302" s="3" t="s">
        <v>56</v>
      </c>
      <c r="G302" s="3" t="str">
        <f t="shared" si="6"/>
        <v>insert IGNORE into securitymaster(symbol,company,cik,sector,industry,security_type)values('FIS ','Fidelity National Information Services ',null,'Information Technology ','Internet Software &amp; Services ','EQUITY');</v>
      </c>
    </row>
    <row r="303" spans="1:7" hidden="1" x14ac:dyDescent="0.45">
      <c r="A303" s="3" t="s">
        <v>719</v>
      </c>
      <c r="B303" s="3" t="s">
        <v>720</v>
      </c>
      <c r="C303" s="3" t="s">
        <v>6</v>
      </c>
      <c r="D303" s="3" t="s">
        <v>285</v>
      </c>
      <c r="E303" s="3" t="s">
        <v>424</v>
      </c>
      <c r="F303" s="3" t="s">
        <v>56</v>
      </c>
      <c r="G303" s="3" t="str">
        <f t="shared" si="6"/>
        <v>insert IGNORE into securitymaster(symbol,company,cik,sector,industry,security_type)values('FITB ','Fifth Third Bancorp ',null,'Financials ','Banks ','EQUITY');</v>
      </c>
    </row>
    <row r="304" spans="1:7" hidden="1" x14ac:dyDescent="0.45">
      <c r="A304" s="3" t="s">
        <v>721</v>
      </c>
      <c r="B304" s="3" t="s">
        <v>722</v>
      </c>
      <c r="C304" s="3" t="s">
        <v>6</v>
      </c>
      <c r="D304" s="3" t="s">
        <v>261</v>
      </c>
      <c r="E304" s="3" t="s">
        <v>369</v>
      </c>
      <c r="F304" s="3" t="s">
        <v>56</v>
      </c>
      <c r="G304" s="3" t="str">
        <f t="shared" si="6"/>
        <v>insert IGNORE into securitymaster(symbol,company,cik,sector,industry,security_type)values('FSLR ','First Solar Inc ',null,'Information Technology ','Semiconductors ','EQUITY');</v>
      </c>
    </row>
    <row r="305" spans="1:7" hidden="1" x14ac:dyDescent="0.45">
      <c r="A305" s="3" t="s">
        <v>723</v>
      </c>
      <c r="B305" s="3" t="s">
        <v>724</v>
      </c>
      <c r="C305" s="3" t="s">
        <v>6</v>
      </c>
      <c r="D305" s="3" t="s">
        <v>278</v>
      </c>
      <c r="E305" s="3" t="s">
        <v>309</v>
      </c>
      <c r="F305" s="3" t="s">
        <v>56</v>
      </c>
      <c r="G305" s="3" t="str">
        <f t="shared" si="6"/>
        <v>insert IGNORE into securitymaster(symbol,company,cik,sector,industry,security_type)values('FE ','FirstEnergy Corp ',null,'Utilities ','Electric Utilities ','EQUITY');</v>
      </c>
    </row>
    <row r="306" spans="1:7" hidden="1" x14ac:dyDescent="0.45">
      <c r="A306" s="3" t="s">
        <v>725</v>
      </c>
      <c r="B306" s="3" t="s">
        <v>726</v>
      </c>
      <c r="C306" s="3" t="s">
        <v>6</v>
      </c>
      <c r="D306" s="3" t="s">
        <v>261</v>
      </c>
      <c r="E306" s="3" t="s">
        <v>298</v>
      </c>
      <c r="F306" s="3" t="s">
        <v>56</v>
      </c>
      <c r="G306" s="3" t="str">
        <f t="shared" si="6"/>
        <v>insert IGNORE into securitymaster(symbol,company,cik,sector,industry,security_type)values('FISV ','Fiserv Inc ',null,'Information Technology ','Internet Software &amp; Services ','EQUITY');</v>
      </c>
    </row>
    <row r="307" spans="1:7" hidden="1" x14ac:dyDescent="0.45">
      <c r="A307" s="3" t="s">
        <v>727</v>
      </c>
      <c r="B307" s="3" t="s">
        <v>728</v>
      </c>
      <c r="C307" s="3" t="s">
        <v>6</v>
      </c>
      <c r="D307" s="3" t="s">
        <v>250</v>
      </c>
      <c r="E307" s="3" t="s">
        <v>391</v>
      </c>
      <c r="F307" s="3" t="s">
        <v>56</v>
      </c>
      <c r="G307" s="3" t="str">
        <f t="shared" si="6"/>
        <v>insert IGNORE into securitymaster(symbol,company,cik,sector,industry,security_type)values('FLIR ','FLIR Systems ',null,'Industrials ','Aerospace &amp; Defense ','EQUITY');</v>
      </c>
    </row>
    <row r="308" spans="1:7" hidden="1" x14ac:dyDescent="0.45">
      <c r="A308" s="3" t="s">
        <v>729</v>
      </c>
      <c r="B308" s="3" t="s">
        <v>730</v>
      </c>
      <c r="C308" s="3" t="s">
        <v>6</v>
      </c>
      <c r="D308" s="3" t="s">
        <v>250</v>
      </c>
      <c r="E308" s="3" t="s">
        <v>596</v>
      </c>
      <c r="F308" s="3" t="s">
        <v>56</v>
      </c>
      <c r="G308" s="3" t="str">
        <f t="shared" si="6"/>
        <v>insert IGNORE into securitymaster(symbol,company,cik,sector,industry,security_type)values('FLS ','Flowserve Corporation ',null,'Industrials ','Industrial Machinery ','EQUITY');</v>
      </c>
    </row>
    <row r="309" spans="1:7" hidden="1" x14ac:dyDescent="0.45">
      <c r="A309" s="3" t="s">
        <v>731</v>
      </c>
      <c r="B309" s="3" t="s">
        <v>732</v>
      </c>
      <c r="C309" s="3" t="s">
        <v>6</v>
      </c>
      <c r="D309" s="3" t="s">
        <v>250</v>
      </c>
      <c r="E309" s="3" t="s">
        <v>733</v>
      </c>
      <c r="F309" s="3" t="s">
        <v>56</v>
      </c>
      <c r="G309" s="3" t="str">
        <f t="shared" si="6"/>
        <v>insert IGNORE into securitymaster(symbol,company,cik,sector,industry,security_type)values('FLR ','Fluor Corp. ',null,'Industrials ','Diversified Commercial Services ','EQUITY');</v>
      </c>
    </row>
    <row r="310" spans="1:7" hidden="1" x14ac:dyDescent="0.45">
      <c r="A310" s="3" t="s">
        <v>734</v>
      </c>
      <c r="B310" s="3" t="s">
        <v>735</v>
      </c>
      <c r="C310" s="3" t="s">
        <v>6</v>
      </c>
      <c r="D310" s="3" t="s">
        <v>294</v>
      </c>
      <c r="E310" s="3" t="s">
        <v>640</v>
      </c>
      <c r="F310" s="3" t="s">
        <v>56</v>
      </c>
      <c r="G310" s="3" t="str">
        <f t="shared" si="6"/>
        <v>insert IGNORE into securitymaster(symbol,company,cik,sector,industry,security_type)values('FMC ','FMC Corporation ',null,'Materials ','Diversified Chemicals ','EQUITY');</v>
      </c>
    </row>
    <row r="311" spans="1:7" hidden="1" x14ac:dyDescent="0.45">
      <c r="A311" s="3" t="s">
        <v>736</v>
      </c>
      <c r="B311" s="3" t="s">
        <v>737</v>
      </c>
      <c r="C311" s="3" t="s">
        <v>6</v>
      </c>
      <c r="D311" s="3" t="s">
        <v>365</v>
      </c>
      <c r="E311" s="3" t="s">
        <v>418</v>
      </c>
      <c r="F311" s="3" t="s">
        <v>56</v>
      </c>
      <c r="G311" s="3" t="str">
        <f t="shared" si="6"/>
        <v>insert IGNORE into securitymaster(symbol,company,cik,sector,industry,security_type)values('FTI ','FMC Technologies Inc. ',null,'Energy ','Oil &amp; Gas Equipment &amp; Services ','EQUITY');</v>
      </c>
    </row>
    <row r="312" spans="1:7" hidden="1" x14ac:dyDescent="0.45">
      <c r="A312" s="3" t="s">
        <v>738</v>
      </c>
      <c r="B312" s="3" t="s">
        <v>739</v>
      </c>
      <c r="C312" s="3" t="s">
        <v>6</v>
      </c>
      <c r="D312" s="3" t="s">
        <v>274</v>
      </c>
      <c r="E312" s="3" t="s">
        <v>740</v>
      </c>
      <c r="F312" s="3" t="s">
        <v>56</v>
      </c>
      <c r="G312" s="3" t="str">
        <f t="shared" si="6"/>
        <v>insert IGNORE into securitymaster(symbol,company,cik,sector,industry,security_type)values('FL ','Foot Locker Inc ',null,'Consumer Discretionary ','Apparel Retail ','EQUITY');</v>
      </c>
    </row>
    <row r="313" spans="1:7" hidden="1" x14ac:dyDescent="0.45">
      <c r="A313" s="3" t="s">
        <v>741</v>
      </c>
      <c r="B313" s="3" t="s">
        <v>742</v>
      </c>
      <c r="C313" s="3" t="s">
        <v>6</v>
      </c>
      <c r="D313" s="3" t="s">
        <v>274</v>
      </c>
      <c r="E313" s="3" t="s">
        <v>743</v>
      </c>
      <c r="F313" s="3" t="s">
        <v>56</v>
      </c>
      <c r="G313" s="3" t="str">
        <f t="shared" si="6"/>
        <v>insert IGNORE into securitymaster(symbol,company,cik,sector,industry,security_type)values('F ','Ford Motor ',null,'Consumer Discretionary ','Automobile Manufacturers ','EQUITY');</v>
      </c>
    </row>
    <row r="314" spans="1:7" hidden="1" x14ac:dyDescent="0.45">
      <c r="A314" s="3" t="s">
        <v>744</v>
      </c>
      <c r="B314" s="3" t="s">
        <v>745</v>
      </c>
      <c r="C314" s="3" t="s">
        <v>6</v>
      </c>
      <c r="D314" s="3" t="s">
        <v>250</v>
      </c>
      <c r="E314" s="3" t="s">
        <v>596</v>
      </c>
      <c r="F314" s="3" t="s">
        <v>56</v>
      </c>
      <c r="G314" s="3" t="str">
        <f t="shared" si="6"/>
        <v>insert IGNORE into securitymaster(symbol,company,cik,sector,industry,security_type)values('FTV ','Fortive Corp ',null,'Industrials ','Industrial Machinery ','EQUITY');</v>
      </c>
    </row>
    <row r="315" spans="1:7" hidden="1" x14ac:dyDescent="0.45">
      <c r="A315" s="3" t="s">
        <v>746</v>
      </c>
      <c r="B315" s="3" t="s">
        <v>747</v>
      </c>
      <c r="C315" s="3" t="s">
        <v>6</v>
      </c>
      <c r="D315" s="3" t="s">
        <v>250</v>
      </c>
      <c r="E315" s="3" t="s">
        <v>315</v>
      </c>
      <c r="F315" s="3" t="s">
        <v>56</v>
      </c>
      <c r="G315" s="3" t="str">
        <f t="shared" si="6"/>
        <v>insert IGNORE into securitymaster(symbol,company,cik,sector,industry,security_type)values('FBHS ','Fortune Brands Home &amp; Security ',null,'Industrials ','Building Products ','EQUITY');</v>
      </c>
    </row>
    <row r="316" spans="1:7" hidden="1" x14ac:dyDescent="0.45">
      <c r="A316" s="3" t="s">
        <v>748</v>
      </c>
      <c r="B316" s="3" t="s">
        <v>749</v>
      </c>
      <c r="C316" s="3" t="s">
        <v>6</v>
      </c>
      <c r="D316" s="3" t="s">
        <v>285</v>
      </c>
      <c r="E316" s="3" t="s">
        <v>286</v>
      </c>
      <c r="F316" s="3" t="s">
        <v>56</v>
      </c>
      <c r="G316" s="3" t="str">
        <f t="shared" si="6"/>
        <v>insert IGNORE into securitymaster(symbol,company,cik,sector,industry,security_type)values('BEN ','Franklin Resources ',null,'Financials ','Asset Management &amp; Custody Banks ','EQUITY');</v>
      </c>
    </row>
    <row r="317" spans="1:7" hidden="1" x14ac:dyDescent="0.45">
      <c r="A317" s="3" t="s">
        <v>750</v>
      </c>
      <c r="B317" s="3" t="s">
        <v>751</v>
      </c>
      <c r="C317" s="3" t="s">
        <v>6</v>
      </c>
      <c r="D317" s="3" t="s">
        <v>294</v>
      </c>
      <c r="E317" s="3" t="s">
        <v>752</v>
      </c>
      <c r="F317" s="3" t="s">
        <v>56</v>
      </c>
      <c r="G317" s="3" t="str">
        <f t="shared" si="6"/>
        <v>insert IGNORE into securitymaster(symbol,company,cik,sector,industry,security_type)values('FCX ','Freeport-McMoran Cp &amp; Gld ',null,'Materials ','Copper ','EQUITY');</v>
      </c>
    </row>
    <row r="318" spans="1:7" hidden="1" x14ac:dyDescent="0.45">
      <c r="A318" s="3" t="s">
        <v>753</v>
      </c>
      <c r="B318" s="3" t="s">
        <v>754</v>
      </c>
      <c r="C318" s="3" t="s">
        <v>6</v>
      </c>
      <c r="D318" s="3" t="s">
        <v>399</v>
      </c>
      <c r="E318" s="3" t="s">
        <v>400</v>
      </c>
      <c r="F318" s="3" t="s">
        <v>56</v>
      </c>
      <c r="G318" s="3" t="str">
        <f t="shared" si="6"/>
        <v>insert IGNORE into securitymaster(symbol,company,cik,sector,industry,security_type)values('FTR ','Frontier Communications ',null,'Telecommunications Services ','Integrated Telecommunications Services ','EQUITY');</v>
      </c>
    </row>
    <row r="319" spans="1:7" hidden="1" x14ac:dyDescent="0.45">
      <c r="A319" s="3" t="s">
        <v>755</v>
      </c>
      <c r="B319" s="3" t="s">
        <v>756</v>
      </c>
      <c r="C319" s="3" t="s">
        <v>6</v>
      </c>
      <c r="D319" s="3" t="s">
        <v>274</v>
      </c>
      <c r="E319" s="3" t="s">
        <v>740</v>
      </c>
      <c r="F319" s="3" t="s">
        <v>56</v>
      </c>
      <c r="G319" s="3" t="str">
        <f t="shared" si="6"/>
        <v>insert IGNORE into securitymaster(symbol,company,cik,sector,industry,security_type)values('GPS ','Gap (The) ',null,'Consumer Discretionary ','Apparel Retail ','EQUITY');</v>
      </c>
    </row>
    <row r="320" spans="1:7" hidden="1" x14ac:dyDescent="0.45">
      <c r="A320" s="3" t="s">
        <v>757</v>
      </c>
      <c r="B320" s="3" t="s">
        <v>758</v>
      </c>
      <c r="C320" s="3" t="s">
        <v>6</v>
      </c>
      <c r="D320" s="3" t="s">
        <v>274</v>
      </c>
      <c r="E320" s="3" t="s">
        <v>759</v>
      </c>
      <c r="F320" s="3" t="s">
        <v>56</v>
      </c>
      <c r="G320" s="3" t="str">
        <f t="shared" si="6"/>
        <v>insert IGNORE into securitymaster(symbol,company,cik,sector,industry,security_type)values('GRMN ','Garmin Ltd. ',null,'Consumer Discretionary ','Consumer Electronics ','EQUITY');</v>
      </c>
    </row>
    <row r="321" spans="1:7" hidden="1" x14ac:dyDescent="0.45">
      <c r="A321" s="3" t="s">
        <v>760</v>
      </c>
      <c r="B321" s="3" t="s">
        <v>761</v>
      </c>
      <c r="C321" s="3" t="s">
        <v>6</v>
      </c>
      <c r="D321" s="3" t="s">
        <v>250</v>
      </c>
      <c r="E321" s="3" t="s">
        <v>391</v>
      </c>
      <c r="F321" s="3" t="s">
        <v>56</v>
      </c>
      <c r="G321" s="3" t="str">
        <f t="shared" si="6"/>
        <v>insert IGNORE into securitymaster(symbol,company,cik,sector,industry,security_type)values('GD ','General Dynamics ',null,'Industrials ','Aerospace &amp; Defense ','EQUITY');</v>
      </c>
    </row>
    <row r="322" spans="1:7" hidden="1" x14ac:dyDescent="0.45">
      <c r="A322" s="3" t="s">
        <v>762</v>
      </c>
      <c r="B322" s="3" t="s">
        <v>763</v>
      </c>
      <c r="C322" s="3" t="s">
        <v>6</v>
      </c>
      <c r="D322" s="3" t="s">
        <v>250</v>
      </c>
      <c r="E322" s="3" t="s">
        <v>251</v>
      </c>
      <c r="F322" s="3" t="s">
        <v>56</v>
      </c>
      <c r="G322" s="3" t="str">
        <f t="shared" si="6"/>
        <v>insert IGNORE into securitymaster(symbol,company,cik,sector,industry,security_type)values('GE ','General Electric ',null,'Industrials ','Industrial Conglomerates ','EQUITY');</v>
      </c>
    </row>
    <row r="323" spans="1:7" hidden="1" x14ac:dyDescent="0.45">
      <c r="A323" s="3" t="s">
        <v>764</v>
      </c>
      <c r="B323" s="3" t="s">
        <v>765</v>
      </c>
      <c r="C323" s="3" t="s">
        <v>6</v>
      </c>
      <c r="D323" s="3" t="s">
        <v>347</v>
      </c>
      <c r="E323" s="3" t="s">
        <v>379</v>
      </c>
      <c r="F323" s="3" t="s">
        <v>56</v>
      </c>
      <c r="G323" s="3" t="str">
        <f t="shared" si="6"/>
        <v>insert IGNORE into securitymaster(symbol,company,cik,sector,industry,security_type)values('GGP ','General Growth Properties Inc. ',null,'Real Estate ','REITs ','EQUITY');</v>
      </c>
    </row>
    <row r="324" spans="1:7" hidden="1" x14ac:dyDescent="0.45">
      <c r="A324" s="3" t="s">
        <v>766</v>
      </c>
      <c r="B324" s="3" t="s">
        <v>767</v>
      </c>
      <c r="C324" s="3" t="s">
        <v>6</v>
      </c>
      <c r="D324" s="3" t="s">
        <v>328</v>
      </c>
      <c r="E324" s="3" t="s">
        <v>475</v>
      </c>
      <c r="F324" s="3" t="s">
        <v>56</v>
      </c>
      <c r="G324" s="3" t="str">
        <f t="shared" si="6"/>
        <v>insert IGNORE into securitymaster(symbol,company,cik,sector,industry,security_type)values('GIS ','General Mills ',null,'Consumer Staples ','Packaged Foods &amp; Meats ','EQUITY');</v>
      </c>
    </row>
    <row r="325" spans="1:7" hidden="1" x14ac:dyDescent="0.45">
      <c r="A325" s="3" t="s">
        <v>768</v>
      </c>
      <c r="B325" s="3" t="s">
        <v>769</v>
      </c>
      <c r="C325" s="3" t="s">
        <v>6</v>
      </c>
      <c r="D325" s="3" t="s">
        <v>274</v>
      </c>
      <c r="E325" s="3" t="s">
        <v>743</v>
      </c>
      <c r="F325" s="3" t="s">
        <v>56</v>
      </c>
      <c r="G325" s="3" t="str">
        <f t="shared" si="6"/>
        <v>insert IGNORE into securitymaster(symbol,company,cik,sector,industry,security_type)values('GM ','General Motors ',null,'Consumer Discretionary ','Automobile Manufacturers ','EQUITY');</v>
      </c>
    </row>
    <row r="326" spans="1:7" hidden="1" x14ac:dyDescent="0.45">
      <c r="A326" s="3" t="s">
        <v>770</v>
      </c>
      <c r="B326" s="3" t="s">
        <v>771</v>
      </c>
      <c r="C326" s="3" t="s">
        <v>6</v>
      </c>
      <c r="D326" s="3" t="s">
        <v>274</v>
      </c>
      <c r="E326" s="3" t="s">
        <v>407</v>
      </c>
      <c r="F326" s="3" t="s">
        <v>56</v>
      </c>
      <c r="G326" s="3" t="str">
        <f t="shared" si="6"/>
        <v>insert IGNORE into securitymaster(symbol,company,cik,sector,industry,security_type)values('GPC ','Genuine Parts ',null,'Consumer Discretionary ','Specialty Stores ','EQUITY');</v>
      </c>
    </row>
    <row r="327" spans="1:7" hidden="1" x14ac:dyDescent="0.45">
      <c r="A327" s="3" t="s">
        <v>772</v>
      </c>
      <c r="B327" s="3" t="s">
        <v>773</v>
      </c>
      <c r="C327" s="3" t="s">
        <v>6</v>
      </c>
      <c r="D327" s="3" t="s">
        <v>254</v>
      </c>
      <c r="E327" s="3" t="s">
        <v>312</v>
      </c>
      <c r="F327" s="3" t="s">
        <v>56</v>
      </c>
      <c r="G327" s="3" t="str">
        <f t="shared" si="6"/>
        <v>insert IGNORE into securitymaster(symbol,company,cik,sector,industry,security_type)values('GILD ','Gilead Sciences ',null,'Health Care ','Biotechnology ','EQUITY');</v>
      </c>
    </row>
    <row r="328" spans="1:7" hidden="1" x14ac:dyDescent="0.45">
      <c r="A328" s="3" t="s">
        <v>774</v>
      </c>
      <c r="B328" s="3" t="s">
        <v>775</v>
      </c>
      <c r="C328" s="3" t="s">
        <v>6</v>
      </c>
      <c r="D328" s="3" t="s">
        <v>261</v>
      </c>
      <c r="E328" s="3" t="s">
        <v>318</v>
      </c>
      <c r="F328" s="3" t="s">
        <v>56</v>
      </c>
      <c r="G328" s="3" t="str">
        <f t="shared" si="6"/>
        <v>insert IGNORE into securitymaster(symbol,company,cik,sector,industry,security_type)values('GPN ','Global Payments Inc ',null,'Information Technology ','Data Processing &amp; Outsourced Services ','EQUITY');</v>
      </c>
    </row>
    <row r="329" spans="1:7" hidden="1" x14ac:dyDescent="0.45">
      <c r="A329" s="3" t="s">
        <v>776</v>
      </c>
      <c r="B329" s="3" t="s">
        <v>777</v>
      </c>
      <c r="C329" s="3" t="s">
        <v>6</v>
      </c>
      <c r="D329" s="3" t="s">
        <v>285</v>
      </c>
      <c r="E329" s="3" t="s">
        <v>511</v>
      </c>
      <c r="F329" s="3" t="s">
        <v>56</v>
      </c>
      <c r="G329" s="3" t="str">
        <f t="shared" si="6"/>
        <v>insert IGNORE into securitymaster(symbol,company,cik,sector,industry,security_type)values('GS ','Goldman Sachs Group ',null,'Financials ','Investment Banking &amp; Brokerage ','EQUITY');</v>
      </c>
    </row>
    <row r="330" spans="1:7" hidden="1" x14ac:dyDescent="0.45">
      <c r="A330" s="3" t="s">
        <v>778</v>
      </c>
      <c r="B330" s="3" t="s">
        <v>779</v>
      </c>
      <c r="C330" s="3" t="s">
        <v>6</v>
      </c>
      <c r="D330" s="3" t="s">
        <v>274</v>
      </c>
      <c r="E330" s="3" t="s">
        <v>780</v>
      </c>
      <c r="F330" s="3" t="s">
        <v>56</v>
      </c>
      <c r="G330" s="3" t="str">
        <f t="shared" si="6"/>
        <v>insert IGNORE into securitymaster(symbol,company,cik,sector,industry,security_type)values('GT ','Goodyear Tire &amp; Rubber ',null,'Consumer Discretionary ','Tires &amp; Rubber ','EQUITY');</v>
      </c>
    </row>
    <row r="331" spans="1:7" hidden="1" x14ac:dyDescent="0.45">
      <c r="A331" s="3" t="s">
        <v>781</v>
      </c>
      <c r="B331" s="3" t="s">
        <v>782</v>
      </c>
      <c r="C331" s="3" t="s">
        <v>6</v>
      </c>
      <c r="D331" s="3" t="s">
        <v>250</v>
      </c>
      <c r="E331" s="3" t="s">
        <v>783</v>
      </c>
      <c r="F331" s="3" t="s">
        <v>56</v>
      </c>
      <c r="G331" s="3" t="str">
        <f t="shared" si="6"/>
        <v>insert IGNORE into securitymaster(symbol,company,cik,sector,industry,security_type)values('GWW ','Grainger (W.W.) Inc. ',null,'Industrials ','Industrial Materials ','EQUITY');</v>
      </c>
    </row>
    <row r="332" spans="1:7" hidden="1" x14ac:dyDescent="0.45">
      <c r="A332" s="3" t="s">
        <v>784</v>
      </c>
      <c r="B332" s="3" t="s">
        <v>785</v>
      </c>
      <c r="C332" s="3" t="s">
        <v>6</v>
      </c>
      <c r="D332" s="3" t="s">
        <v>365</v>
      </c>
      <c r="E332" s="3" t="s">
        <v>418</v>
      </c>
      <c r="F332" s="3" t="s">
        <v>56</v>
      </c>
      <c r="G332" s="3" t="str">
        <f t="shared" si="6"/>
        <v>insert IGNORE into securitymaster(symbol,company,cik,sector,industry,security_type)values('HAL ','Halliburton Co. ',null,'Energy ','Oil &amp; Gas Equipment &amp; Services ','EQUITY');</v>
      </c>
    </row>
    <row r="333" spans="1:7" hidden="1" x14ac:dyDescent="0.45">
      <c r="A333" s="3" t="s">
        <v>786</v>
      </c>
      <c r="B333" s="3" t="s">
        <v>787</v>
      </c>
      <c r="C333" s="3" t="s">
        <v>6</v>
      </c>
      <c r="D333" s="3" t="s">
        <v>274</v>
      </c>
      <c r="E333" s="3" t="s">
        <v>555</v>
      </c>
      <c r="F333" s="3" t="s">
        <v>56</v>
      </c>
      <c r="G333" s="3" t="str">
        <f t="shared" si="6"/>
        <v>insert IGNORE into securitymaster(symbol,company,cik,sector,industry,security_type)values('HBI ','Hanesbrands Inc ',null,'Consumer Discretionary ','Apparel, Accessories &amp; Luxury Goods ','EQUITY');</v>
      </c>
    </row>
    <row r="334" spans="1:7" hidden="1" x14ac:dyDescent="0.45">
      <c r="A334" s="3" t="s">
        <v>788</v>
      </c>
      <c r="B334" s="3" t="s">
        <v>789</v>
      </c>
      <c r="C334" s="3" t="s">
        <v>6</v>
      </c>
      <c r="D334" s="3" t="s">
        <v>274</v>
      </c>
      <c r="E334" s="3" t="s">
        <v>790</v>
      </c>
      <c r="F334" s="3" t="s">
        <v>56</v>
      </c>
      <c r="G334" s="3" t="str">
        <f t="shared" si="6"/>
        <v>insert IGNORE into securitymaster(symbol,company,cik,sector,industry,security_type)values('HOG ','Harley-Davidson ',null,'Consumer Discretionary ','Motorcycle Manufacturers ','EQUITY');</v>
      </c>
    </row>
    <row r="335" spans="1:7" hidden="1" x14ac:dyDescent="0.45">
      <c r="A335" s="3" t="s">
        <v>791</v>
      </c>
      <c r="B335" s="3" t="s">
        <v>792</v>
      </c>
      <c r="C335" s="3" t="s">
        <v>6</v>
      </c>
      <c r="D335" s="3" t="s">
        <v>274</v>
      </c>
      <c r="E335" s="3" t="s">
        <v>759</v>
      </c>
      <c r="F335" s="3" t="s">
        <v>56</v>
      </c>
      <c r="G335" s="3" t="str">
        <f t="shared" si="6"/>
        <v>insert IGNORE into securitymaster(symbol,company,cik,sector,industry,security_type)values('HAR ','Harman Int'l Industries ',null,'Consumer Discretionary ','Consumer Electronics ','EQUITY');</v>
      </c>
    </row>
    <row r="336" spans="1:7" hidden="1" x14ac:dyDescent="0.45">
      <c r="A336" s="3" t="s">
        <v>793</v>
      </c>
      <c r="B336" s="3" t="s">
        <v>794</v>
      </c>
      <c r="C336" s="3" t="s">
        <v>6</v>
      </c>
      <c r="D336" s="3" t="s">
        <v>261</v>
      </c>
      <c r="E336" s="3" t="s">
        <v>795</v>
      </c>
      <c r="F336" s="3" t="s">
        <v>56</v>
      </c>
      <c r="G336" s="3" t="str">
        <f t="shared" si="6"/>
        <v>insert IGNORE into securitymaster(symbol,company,cik,sector,industry,security_type)values('HRS ','Harris Corporation ',null,'Information Technology ','Telecommunications Equipment ','EQUITY');</v>
      </c>
    </row>
    <row r="337" spans="1:7" hidden="1" x14ac:dyDescent="0.45">
      <c r="A337" s="3" t="s">
        <v>796</v>
      </c>
      <c r="B337" s="3" t="s">
        <v>797</v>
      </c>
      <c r="C337" s="3" t="s">
        <v>6</v>
      </c>
      <c r="D337" s="3" t="s">
        <v>285</v>
      </c>
      <c r="E337" s="3" t="s">
        <v>321</v>
      </c>
      <c r="F337" s="3" t="s">
        <v>56</v>
      </c>
      <c r="G337" s="3" t="str">
        <f t="shared" si="6"/>
        <v>insert IGNORE into securitymaster(symbol,company,cik,sector,industry,security_type)values('HIG ','Hartford Financial Svc.Gp. ',null,'Financials ','Property &amp; Casualty Insurance ','EQUITY');</v>
      </c>
    </row>
    <row r="338" spans="1:7" hidden="1" x14ac:dyDescent="0.45">
      <c r="A338" s="3" t="s">
        <v>798</v>
      </c>
      <c r="B338" s="3" t="s">
        <v>799</v>
      </c>
      <c r="C338" s="3" t="s">
        <v>6</v>
      </c>
      <c r="D338" s="3" t="s">
        <v>274</v>
      </c>
      <c r="E338" s="3" t="s">
        <v>800</v>
      </c>
      <c r="F338" s="3" t="s">
        <v>56</v>
      </c>
      <c r="G338" s="3" t="str">
        <f t="shared" si="6"/>
        <v>insert IGNORE into securitymaster(symbol,company,cik,sector,industry,security_type)values('HAS ','Hasbro Inc. ',null,'Consumer Discretionary ','Leisure Products ','EQUITY');</v>
      </c>
    </row>
    <row r="339" spans="1:7" hidden="1" x14ac:dyDescent="0.45">
      <c r="A339" s="3" t="s">
        <v>801</v>
      </c>
      <c r="B339" s="3" t="s">
        <v>802</v>
      </c>
      <c r="C339" s="3" t="s">
        <v>6</v>
      </c>
      <c r="D339" s="3" t="s">
        <v>254</v>
      </c>
      <c r="E339" s="3" t="s">
        <v>609</v>
      </c>
      <c r="F339" s="3" t="s">
        <v>56</v>
      </c>
      <c r="G339" s="3" t="str">
        <f t="shared" si="6"/>
        <v>insert IGNORE into securitymaster(symbol,company,cik,sector,industry,security_type)values('HCA ','HCA Holdings ',null,'Health Care ','Health Care Facilities ','EQUITY');</v>
      </c>
    </row>
    <row r="340" spans="1:7" hidden="1" x14ac:dyDescent="0.45">
      <c r="A340" s="3" t="s">
        <v>803</v>
      </c>
      <c r="B340" s="3" t="s">
        <v>804</v>
      </c>
      <c r="C340" s="3" t="s">
        <v>6</v>
      </c>
      <c r="D340" s="3" t="s">
        <v>347</v>
      </c>
      <c r="E340" s="3" t="s">
        <v>379</v>
      </c>
      <c r="F340" s="3" t="s">
        <v>56</v>
      </c>
      <c r="G340" s="3" t="str">
        <f t="shared" si="6"/>
        <v>insert IGNORE into securitymaster(symbol,company,cik,sector,industry,security_type)values('HCP ','HCP Inc. ',null,'Real Estate ','REITs ','EQUITY');</v>
      </c>
    </row>
    <row r="341" spans="1:7" hidden="1" x14ac:dyDescent="0.45">
      <c r="A341" s="3" t="s">
        <v>805</v>
      </c>
      <c r="B341" s="3" t="s">
        <v>806</v>
      </c>
      <c r="C341" s="3" t="s">
        <v>6</v>
      </c>
      <c r="D341" s="3" t="s">
        <v>365</v>
      </c>
      <c r="E341" s="3" t="s">
        <v>807</v>
      </c>
      <c r="F341" s="3" t="s">
        <v>56</v>
      </c>
      <c r="G341" s="3" t="str">
        <f t="shared" si="6"/>
        <v>insert IGNORE into securitymaster(symbol,company,cik,sector,industry,security_type)values('HP ','Helmerich &amp; Payne ',null,'Energy ','Oil &amp; Gas Drilling ','EQUITY');</v>
      </c>
    </row>
    <row r="342" spans="1:7" hidden="1" x14ac:dyDescent="0.45">
      <c r="A342" s="3" t="s">
        <v>808</v>
      </c>
      <c r="B342" s="3" t="s">
        <v>809</v>
      </c>
      <c r="C342" s="3" t="s">
        <v>6</v>
      </c>
      <c r="D342" s="3" t="s">
        <v>365</v>
      </c>
      <c r="E342" s="3" t="s">
        <v>517</v>
      </c>
      <c r="F342" s="3" t="s">
        <v>56</v>
      </c>
      <c r="G342" s="3" t="str">
        <f t="shared" si="6"/>
        <v>insert IGNORE into securitymaster(symbol,company,cik,sector,industry,security_type)values('HES ','Hess Corporation ',null,'Energy ','Integrated Oil &amp; Gas ','EQUITY');</v>
      </c>
    </row>
    <row r="343" spans="1:7" hidden="1" x14ac:dyDescent="0.45">
      <c r="A343" s="3" t="s">
        <v>810</v>
      </c>
      <c r="B343" s="3" t="s">
        <v>811</v>
      </c>
      <c r="C343" s="3" t="s">
        <v>6</v>
      </c>
      <c r="D343" s="3" t="s">
        <v>261</v>
      </c>
      <c r="E343" s="3" t="s">
        <v>812</v>
      </c>
      <c r="F343" s="3" t="s">
        <v>56</v>
      </c>
      <c r="G343" s="3" t="str">
        <f t="shared" si="6"/>
        <v>insert IGNORE into securitymaster(symbol,company,cik,sector,industry,security_type)values('HPE ','Hewlett Packard Enterprise ',null,'Information Technology ','Technology Hardware, Storage &amp; Peripherals ','EQUITY');</v>
      </c>
    </row>
    <row r="344" spans="1:7" hidden="1" x14ac:dyDescent="0.45">
      <c r="A344" s="3" t="s">
        <v>813</v>
      </c>
      <c r="B344" s="3" t="s">
        <v>814</v>
      </c>
      <c r="C344" s="3" t="s">
        <v>6</v>
      </c>
      <c r="D344" s="3" t="s">
        <v>254</v>
      </c>
      <c r="E344" s="3" t="s">
        <v>255</v>
      </c>
      <c r="F344" s="3" t="s">
        <v>56</v>
      </c>
      <c r="G344" s="3" t="str">
        <f t="shared" si="6"/>
        <v>insert IGNORE into securitymaster(symbol,company,cik,sector,industry,security_type)values('HOLX ','Hologic ',null,'Health Care ','Health Care Equipment ','EQUITY');</v>
      </c>
    </row>
    <row r="345" spans="1:7" hidden="1" x14ac:dyDescent="0.45">
      <c r="A345" s="3" t="s">
        <v>815</v>
      </c>
      <c r="B345" s="3" t="s">
        <v>816</v>
      </c>
      <c r="C345" s="3" t="s">
        <v>6</v>
      </c>
      <c r="D345" s="3" t="s">
        <v>274</v>
      </c>
      <c r="E345" s="3" t="s">
        <v>817</v>
      </c>
      <c r="F345" s="3" t="s">
        <v>56</v>
      </c>
      <c r="G345" s="3" t="str">
        <f t="shared" si="6"/>
        <v>insert IGNORE into securitymaster(symbol,company,cik,sector,industry,security_type)values('HD ','Home Depot ',null,'Consumer Discretionary ','Home Improvement Retail ','EQUITY');</v>
      </c>
    </row>
    <row r="346" spans="1:7" hidden="1" x14ac:dyDescent="0.45">
      <c r="A346" s="3" t="s">
        <v>818</v>
      </c>
      <c r="B346" s="3" t="s">
        <v>819</v>
      </c>
      <c r="C346" s="3" t="s">
        <v>6</v>
      </c>
      <c r="D346" s="3" t="s">
        <v>250</v>
      </c>
      <c r="E346" s="3" t="s">
        <v>251</v>
      </c>
      <c r="F346" s="3" t="s">
        <v>56</v>
      </c>
      <c r="G346" s="3" t="str">
        <f t="shared" si="6"/>
        <v>insert IGNORE into securitymaster(symbol,company,cik,sector,industry,security_type)values('HON ','Honeywell Int'l Inc. ',null,'Industrials ','Industrial Conglomerates ','EQUITY');</v>
      </c>
    </row>
    <row r="347" spans="1:7" hidden="1" x14ac:dyDescent="0.45">
      <c r="A347" s="3" t="s">
        <v>820</v>
      </c>
      <c r="B347" s="3" t="s">
        <v>821</v>
      </c>
      <c r="C347" s="3" t="s">
        <v>6</v>
      </c>
      <c r="D347" s="3" t="s">
        <v>328</v>
      </c>
      <c r="E347" s="3" t="s">
        <v>475</v>
      </c>
      <c r="F347" s="3" t="s">
        <v>56</v>
      </c>
      <c r="G347" s="3" t="str">
        <f t="shared" ref="G347:G410" si="7">"insert IGNORE into securitymaster("&amp;$A$1&amp;","&amp;$B$1&amp;","&amp;$C$1&amp;","&amp;$D$1&amp;","&amp;$E$1&amp;","&amp;$F$1&amp;")values("&amp;IF(A347="null","null", "'"&amp;A347&amp;"'")&amp;","&amp;IF(B347="null","null", "'"&amp;B347&amp;"'")&amp;","&amp;IF(C347="null","null", "'"&amp;C347&amp;"'")&amp;","&amp;IF(D347="null","null", "'"&amp;D347&amp;"'")&amp;","&amp;IF(E347="null","null", "'"&amp;E347&amp;"'")&amp;","&amp;IF(F347="null","null", "'"&amp;F347&amp;"'")&amp;");"</f>
        <v>insert IGNORE into securitymaster(symbol,company,cik,sector,industry,security_type)values('HRL ','Hormel Foods Corp. ',null,'Consumer Staples ','Packaged Foods &amp; Meats ','EQUITY');</v>
      </c>
    </row>
    <row r="348" spans="1:7" hidden="1" x14ac:dyDescent="0.45">
      <c r="A348" s="3" t="s">
        <v>822</v>
      </c>
      <c r="B348" s="3" t="s">
        <v>823</v>
      </c>
      <c r="C348" s="3" t="s">
        <v>6</v>
      </c>
      <c r="D348" s="3" t="s">
        <v>347</v>
      </c>
      <c r="E348" s="3" t="s">
        <v>379</v>
      </c>
      <c r="F348" s="3" t="s">
        <v>56</v>
      </c>
      <c r="G348" s="3" t="str">
        <f t="shared" si="7"/>
        <v>insert IGNORE into securitymaster(symbol,company,cik,sector,industry,security_type)values('HST ','Host Hotels &amp; Resorts ',null,'Real Estate ','REITs ','EQUITY');</v>
      </c>
    </row>
    <row r="349" spans="1:7" hidden="1" x14ac:dyDescent="0.45">
      <c r="A349" s="3" t="s">
        <v>824</v>
      </c>
      <c r="B349" s="3" t="s">
        <v>825</v>
      </c>
      <c r="C349" s="3" t="s">
        <v>6</v>
      </c>
      <c r="D349" s="3" t="s">
        <v>261</v>
      </c>
      <c r="E349" s="3" t="s">
        <v>382</v>
      </c>
      <c r="F349" s="3" t="s">
        <v>56</v>
      </c>
      <c r="G349" s="3" t="str">
        <f t="shared" si="7"/>
        <v>insert IGNORE into securitymaster(symbol,company,cik,sector,industry,security_type)values('HPQ ','HP Inc. ',null,'Information Technology ','Computer Hardware ','EQUITY');</v>
      </c>
    </row>
    <row r="350" spans="1:7" hidden="1" x14ac:dyDescent="0.45">
      <c r="A350" s="3" t="s">
        <v>826</v>
      </c>
      <c r="B350" s="3" t="s">
        <v>827</v>
      </c>
      <c r="C350" s="3" t="s">
        <v>6</v>
      </c>
      <c r="D350" s="3" t="s">
        <v>254</v>
      </c>
      <c r="E350" s="3" t="s">
        <v>282</v>
      </c>
      <c r="F350" s="3" t="s">
        <v>56</v>
      </c>
      <c r="G350" s="3" t="str">
        <f t="shared" si="7"/>
        <v>insert IGNORE into securitymaster(symbol,company,cik,sector,industry,security_type)values('HUM ','Humana Inc. ',null,'Health Care ','Managed Health Care ','EQUITY');</v>
      </c>
    </row>
    <row r="351" spans="1:7" hidden="1" x14ac:dyDescent="0.45">
      <c r="A351" s="3" t="s">
        <v>828</v>
      </c>
      <c r="B351" s="3" t="s">
        <v>829</v>
      </c>
      <c r="C351" s="3" t="s">
        <v>6</v>
      </c>
      <c r="D351" s="3" t="s">
        <v>285</v>
      </c>
      <c r="E351" s="3" t="s">
        <v>424</v>
      </c>
      <c r="F351" s="3" t="s">
        <v>56</v>
      </c>
      <c r="G351" s="3" t="str">
        <f t="shared" si="7"/>
        <v>insert IGNORE into securitymaster(symbol,company,cik,sector,industry,security_type)values('HBAN ','Huntington Bancshares ',null,'Financials ','Banks ','EQUITY');</v>
      </c>
    </row>
    <row r="352" spans="1:7" hidden="1" x14ac:dyDescent="0.45">
      <c r="A352" s="3" t="s">
        <v>830</v>
      </c>
      <c r="B352" s="3" t="s">
        <v>831</v>
      </c>
      <c r="C352" s="3" t="s">
        <v>6</v>
      </c>
      <c r="D352" s="3" t="s">
        <v>250</v>
      </c>
      <c r="E352" s="3" t="s">
        <v>596</v>
      </c>
      <c r="F352" s="3" t="s">
        <v>56</v>
      </c>
      <c r="G352" s="3" t="str">
        <f t="shared" si="7"/>
        <v>insert IGNORE into securitymaster(symbol,company,cik,sector,industry,security_type)values('ITW ','Illinois Tool Works ',null,'Industrials ','Industrial Machinery ','EQUITY');</v>
      </c>
    </row>
    <row r="353" spans="1:7" hidden="1" x14ac:dyDescent="0.45">
      <c r="A353" s="3" t="s">
        <v>832</v>
      </c>
      <c r="B353" s="3" t="s">
        <v>833</v>
      </c>
      <c r="C353" s="3" t="s">
        <v>6</v>
      </c>
      <c r="D353" s="3" t="s">
        <v>254</v>
      </c>
      <c r="E353" s="3" t="s">
        <v>834</v>
      </c>
      <c r="F353" s="3" t="s">
        <v>56</v>
      </c>
      <c r="G353" s="3" t="str">
        <f t="shared" si="7"/>
        <v>insert IGNORE into securitymaster(symbol,company,cik,sector,industry,security_type)values('ILMN ','Illumina Inc ',null,'Health Care ','Life Sciences Tools &amp; Services ','EQUITY');</v>
      </c>
    </row>
    <row r="354" spans="1:7" hidden="1" x14ac:dyDescent="0.45">
      <c r="A354" s="3" t="s">
        <v>835</v>
      </c>
      <c r="B354" s="3" t="s">
        <v>836</v>
      </c>
      <c r="C354" s="3" t="s">
        <v>6</v>
      </c>
      <c r="D354" s="3" t="s">
        <v>250</v>
      </c>
      <c r="E354" s="3" t="s">
        <v>251</v>
      </c>
      <c r="F354" s="3" t="s">
        <v>56</v>
      </c>
      <c r="G354" s="3" t="str">
        <f t="shared" si="7"/>
        <v>insert IGNORE into securitymaster(symbol,company,cik,sector,industry,security_type)values('IR ','Ingersoll-Rand PLC ',null,'Industrials ','Industrial Conglomerates ','EQUITY');</v>
      </c>
    </row>
    <row r="355" spans="1:7" hidden="1" x14ac:dyDescent="0.45">
      <c r="A355" s="3" t="s">
        <v>837</v>
      </c>
      <c r="B355" s="3" t="s">
        <v>838</v>
      </c>
      <c r="C355" s="3" t="s">
        <v>6</v>
      </c>
      <c r="D355" s="3" t="s">
        <v>261</v>
      </c>
      <c r="E355" s="3" t="s">
        <v>369</v>
      </c>
      <c r="F355" s="3" t="s">
        <v>56</v>
      </c>
      <c r="G355" s="3" t="str">
        <f t="shared" si="7"/>
        <v>insert IGNORE into securitymaster(symbol,company,cik,sector,industry,security_type)values('INTC ','Intel Corp. ',null,'Information Technology ','Semiconductors ','EQUITY');</v>
      </c>
    </row>
    <row r="356" spans="1:7" hidden="1" x14ac:dyDescent="0.45">
      <c r="A356" s="3" t="s">
        <v>839</v>
      </c>
      <c r="B356" s="3" t="s">
        <v>840</v>
      </c>
      <c r="C356" s="3" t="s">
        <v>6</v>
      </c>
      <c r="D356" s="3" t="s">
        <v>285</v>
      </c>
      <c r="E356" s="3" t="s">
        <v>683</v>
      </c>
      <c r="F356" s="3" t="s">
        <v>56</v>
      </c>
      <c r="G356" s="3" t="str">
        <f t="shared" si="7"/>
        <v>insert IGNORE into securitymaster(symbol,company,cik,sector,industry,security_type)values('ICE ','Intercontinental Exchange ',null,'Financials ','Diversified Financial Services ','EQUITY');</v>
      </c>
    </row>
    <row r="357" spans="1:7" hidden="1" x14ac:dyDescent="0.45">
      <c r="A357" s="3" t="s">
        <v>841</v>
      </c>
      <c r="B357" s="3" t="s">
        <v>842</v>
      </c>
      <c r="C357" s="3" t="s">
        <v>6</v>
      </c>
      <c r="D357" s="3" t="s">
        <v>261</v>
      </c>
      <c r="E357" s="3" t="s">
        <v>262</v>
      </c>
      <c r="F357" s="3" t="s">
        <v>56</v>
      </c>
      <c r="G357" s="3" t="str">
        <f t="shared" si="7"/>
        <v>insert IGNORE into securitymaster(symbol,company,cik,sector,industry,security_type)values('IBM ','International Bus. Machines ',null,'Information Technology ','IT Consulting &amp; Other Services ','EQUITY');</v>
      </c>
    </row>
    <row r="358" spans="1:7" hidden="1" x14ac:dyDescent="0.45">
      <c r="A358" s="3" t="s">
        <v>843</v>
      </c>
      <c r="B358" s="3" t="s">
        <v>844</v>
      </c>
      <c r="C358" s="3" t="s">
        <v>6</v>
      </c>
      <c r="D358" s="3" t="s">
        <v>294</v>
      </c>
      <c r="E358" s="3" t="s">
        <v>415</v>
      </c>
      <c r="F358" s="3" t="s">
        <v>56</v>
      </c>
      <c r="G358" s="3" t="str">
        <f t="shared" si="7"/>
        <v>insert IGNORE into securitymaster(symbol,company,cik,sector,industry,security_type)values('IP ','International Paper ',null,'Materials ','Paper Packaging ','EQUITY');</v>
      </c>
    </row>
    <row r="359" spans="1:7" hidden="1" x14ac:dyDescent="0.45">
      <c r="A359" s="3" t="s">
        <v>845</v>
      </c>
      <c r="B359" s="3" t="s">
        <v>846</v>
      </c>
      <c r="C359" s="3" t="s">
        <v>6</v>
      </c>
      <c r="D359" s="3" t="s">
        <v>274</v>
      </c>
      <c r="E359" s="3" t="s">
        <v>847</v>
      </c>
      <c r="F359" s="3" t="s">
        <v>56</v>
      </c>
      <c r="G359" s="3" t="str">
        <f t="shared" si="7"/>
        <v>insert IGNORE into securitymaster(symbol,company,cik,sector,industry,security_type)values('IPG ','Interpublic Group ',null,'Consumer Discretionary ','Advertising ','EQUITY');</v>
      </c>
    </row>
    <row r="360" spans="1:7" hidden="1" x14ac:dyDescent="0.45">
      <c r="A360" s="3" t="s">
        <v>848</v>
      </c>
      <c r="B360" s="3" t="s">
        <v>849</v>
      </c>
      <c r="C360" s="3" t="s">
        <v>6</v>
      </c>
      <c r="D360" s="3" t="s">
        <v>294</v>
      </c>
      <c r="E360" s="3" t="s">
        <v>304</v>
      </c>
      <c r="F360" s="3" t="s">
        <v>56</v>
      </c>
      <c r="G360" s="3" t="str">
        <f t="shared" si="7"/>
        <v>insert IGNORE into securitymaster(symbol,company,cik,sector,industry,security_type)values('IFF ','Intl Flavors &amp; Fragrances ',null,'Materials ','Specialty Chemicals ','EQUITY');</v>
      </c>
    </row>
    <row r="361" spans="1:7" hidden="1" x14ac:dyDescent="0.45">
      <c r="A361" s="3" t="s">
        <v>850</v>
      </c>
      <c r="B361" s="3" t="s">
        <v>851</v>
      </c>
      <c r="C361" s="3" t="s">
        <v>6</v>
      </c>
      <c r="D361" s="3" t="s">
        <v>261</v>
      </c>
      <c r="E361" s="3" t="s">
        <v>298</v>
      </c>
      <c r="F361" s="3" t="s">
        <v>56</v>
      </c>
      <c r="G361" s="3" t="str">
        <f t="shared" si="7"/>
        <v>insert IGNORE into securitymaster(symbol,company,cik,sector,industry,security_type)values('INTU ','Intuit Inc. ',null,'Information Technology ','Internet Software &amp; Services ','EQUITY');</v>
      </c>
    </row>
    <row r="362" spans="1:7" hidden="1" x14ac:dyDescent="0.45">
      <c r="A362" s="3" t="s">
        <v>852</v>
      </c>
      <c r="B362" s="3" t="s">
        <v>853</v>
      </c>
      <c r="C362" s="3" t="s">
        <v>6</v>
      </c>
      <c r="D362" s="3" t="s">
        <v>254</v>
      </c>
      <c r="E362" s="3" t="s">
        <v>255</v>
      </c>
      <c r="F362" s="3" t="s">
        <v>56</v>
      </c>
      <c r="G362" s="3" t="str">
        <f t="shared" si="7"/>
        <v>insert IGNORE into securitymaster(symbol,company,cik,sector,industry,security_type)values('ISRG ','Intuitive Surgical Inc. ',null,'Health Care ','Health Care Equipment ','EQUITY');</v>
      </c>
    </row>
    <row r="363" spans="1:7" hidden="1" x14ac:dyDescent="0.45">
      <c r="A363" s="3" t="s">
        <v>854</v>
      </c>
      <c r="B363" s="3" t="s">
        <v>855</v>
      </c>
      <c r="C363" s="3" t="s">
        <v>6</v>
      </c>
      <c r="D363" s="3" t="s">
        <v>285</v>
      </c>
      <c r="E363" s="3" t="s">
        <v>286</v>
      </c>
      <c r="F363" s="3" t="s">
        <v>56</v>
      </c>
      <c r="G363" s="3" t="str">
        <f t="shared" si="7"/>
        <v>insert IGNORE into securitymaster(symbol,company,cik,sector,industry,security_type)values('IVZ ','Invesco Ltd. ',null,'Financials ','Asset Management &amp; Custody Banks ','EQUITY');</v>
      </c>
    </row>
    <row r="364" spans="1:7" hidden="1" x14ac:dyDescent="0.45">
      <c r="A364" s="3" t="s">
        <v>856</v>
      </c>
      <c r="B364" s="3" t="s">
        <v>857</v>
      </c>
      <c r="C364" s="3" t="s">
        <v>6</v>
      </c>
      <c r="D364" s="3" t="s">
        <v>347</v>
      </c>
      <c r="E364" s="3" t="s">
        <v>379</v>
      </c>
      <c r="F364" s="3" t="s">
        <v>56</v>
      </c>
      <c r="G364" s="3" t="str">
        <f t="shared" si="7"/>
        <v>insert IGNORE into securitymaster(symbol,company,cik,sector,industry,security_type)values('IRM ','Iron Mountain Incorporated ',null,'Real Estate ','REITs ','EQUITY');</v>
      </c>
    </row>
    <row r="365" spans="1:7" hidden="1" x14ac:dyDescent="0.45">
      <c r="A365" s="3" t="s">
        <v>858</v>
      </c>
      <c r="B365" s="3" t="s">
        <v>859</v>
      </c>
      <c r="C365" s="3" t="s">
        <v>6</v>
      </c>
      <c r="D365" s="3" t="s">
        <v>250</v>
      </c>
      <c r="E365" s="3" t="s">
        <v>251</v>
      </c>
      <c r="F365" s="3" t="s">
        <v>56</v>
      </c>
      <c r="G365" s="3" t="str">
        <f t="shared" si="7"/>
        <v>insert IGNORE into securitymaster(symbol,company,cik,sector,industry,security_type)values('JEC ','Jacobs Engineering Group ',null,'Industrials ','Industrial Conglomerates ','EQUITY');</v>
      </c>
    </row>
    <row r="366" spans="1:7" hidden="1" x14ac:dyDescent="0.45">
      <c r="A366" s="3" t="s">
        <v>860</v>
      </c>
      <c r="B366" s="3" t="s">
        <v>861</v>
      </c>
      <c r="C366" s="3" t="s">
        <v>6</v>
      </c>
      <c r="D366" s="3" t="s">
        <v>250</v>
      </c>
      <c r="E366" s="3" t="s">
        <v>862</v>
      </c>
      <c r="F366" s="3" t="s">
        <v>56</v>
      </c>
      <c r="G366" s="3" t="str">
        <f t="shared" si="7"/>
        <v>insert IGNORE into securitymaster(symbol,company,cik,sector,industry,security_type)values('JBHT ','J. B. Hunt Transport Services ',null,'Industrials ','Trucking ','EQUITY');</v>
      </c>
    </row>
    <row r="367" spans="1:7" hidden="1" x14ac:dyDescent="0.45">
      <c r="A367" s="3" t="s">
        <v>863</v>
      </c>
      <c r="B367" s="3" t="s">
        <v>864</v>
      </c>
      <c r="C367" s="3" t="s">
        <v>6</v>
      </c>
      <c r="D367" s="3" t="s">
        <v>328</v>
      </c>
      <c r="E367" s="3" t="s">
        <v>475</v>
      </c>
      <c r="F367" s="3" t="s">
        <v>56</v>
      </c>
      <c r="G367" s="3" t="str">
        <f t="shared" si="7"/>
        <v>insert IGNORE into securitymaster(symbol,company,cik,sector,industry,security_type)values('SJM ','JM Smucker ',null,'Consumer Staples ','Packaged Foods &amp; Meats ','EQUITY');</v>
      </c>
    </row>
    <row r="368" spans="1:7" hidden="1" x14ac:dyDescent="0.45">
      <c r="A368" s="3" t="s">
        <v>865</v>
      </c>
      <c r="B368" s="3" t="s">
        <v>866</v>
      </c>
      <c r="C368" s="3" t="s">
        <v>6</v>
      </c>
      <c r="D368" s="3" t="s">
        <v>254</v>
      </c>
      <c r="E368" s="3" t="s">
        <v>255</v>
      </c>
      <c r="F368" s="3" t="s">
        <v>56</v>
      </c>
      <c r="G368" s="3" t="str">
        <f t="shared" si="7"/>
        <v>insert IGNORE into securitymaster(symbol,company,cik,sector,industry,security_type)values('JNJ ','Johnson &amp; Johnson ',null,'Health Care ','Health Care Equipment ','EQUITY');</v>
      </c>
    </row>
    <row r="369" spans="1:7" hidden="1" x14ac:dyDescent="0.45">
      <c r="A369" s="3" t="s">
        <v>867</v>
      </c>
      <c r="B369" s="3" t="s">
        <v>868</v>
      </c>
      <c r="C369" s="3" t="s">
        <v>6</v>
      </c>
      <c r="D369" s="3" t="s">
        <v>274</v>
      </c>
      <c r="E369" s="3" t="s">
        <v>315</v>
      </c>
      <c r="F369" s="3" t="s">
        <v>56</v>
      </c>
      <c r="G369" s="3" t="str">
        <f t="shared" si="7"/>
        <v>insert IGNORE into securitymaster(symbol,company,cik,sector,industry,security_type)values('JCI ','Johnson Controls ',null,'Consumer Discretionary ','Building Products ','EQUITY');</v>
      </c>
    </row>
    <row r="370" spans="1:7" hidden="1" x14ac:dyDescent="0.45">
      <c r="A370" s="3" t="s">
        <v>869</v>
      </c>
      <c r="B370" s="3" t="s">
        <v>870</v>
      </c>
      <c r="C370" s="3" t="s">
        <v>6</v>
      </c>
      <c r="D370" s="3" t="s">
        <v>285</v>
      </c>
      <c r="E370" s="3" t="s">
        <v>424</v>
      </c>
      <c r="F370" s="3" t="s">
        <v>56</v>
      </c>
      <c r="G370" s="3" t="str">
        <f t="shared" si="7"/>
        <v>insert IGNORE into securitymaster(symbol,company,cik,sector,industry,security_type)values('JPM ','JPMorgan Chase &amp; Co. ',null,'Financials ','Banks ','EQUITY');</v>
      </c>
    </row>
    <row r="371" spans="1:7" hidden="1" x14ac:dyDescent="0.45">
      <c r="A371" s="3" t="s">
        <v>871</v>
      </c>
      <c r="B371" s="3" t="s">
        <v>872</v>
      </c>
      <c r="C371" s="3" t="s">
        <v>6</v>
      </c>
      <c r="D371" s="3" t="s">
        <v>261</v>
      </c>
      <c r="E371" s="3" t="s">
        <v>539</v>
      </c>
      <c r="F371" s="3" t="s">
        <v>56</v>
      </c>
      <c r="G371" s="3" t="str">
        <f t="shared" si="7"/>
        <v>insert IGNORE into securitymaster(symbol,company,cik,sector,industry,security_type)values('JNPR ','Juniper Networks ',null,'Information Technology ','Networking Equipment ','EQUITY');</v>
      </c>
    </row>
    <row r="372" spans="1:7" hidden="1" x14ac:dyDescent="0.45">
      <c r="A372" s="3" t="s">
        <v>873</v>
      </c>
      <c r="B372" s="3" t="s">
        <v>874</v>
      </c>
      <c r="C372" s="3" t="s">
        <v>6</v>
      </c>
      <c r="D372" s="3" t="s">
        <v>250</v>
      </c>
      <c r="E372" s="3" t="s">
        <v>593</v>
      </c>
      <c r="F372" s="3" t="s">
        <v>56</v>
      </c>
      <c r="G372" s="3" t="str">
        <f t="shared" si="7"/>
        <v>insert IGNORE into securitymaster(symbol,company,cik,sector,industry,security_type)values('KSU ','Kansas City Southern ',null,'Industrials ','Railroads ','EQUITY');</v>
      </c>
    </row>
    <row r="373" spans="1:7" hidden="1" x14ac:dyDescent="0.45">
      <c r="A373" s="3" t="s">
        <v>875</v>
      </c>
      <c r="B373" s="3" t="s">
        <v>876</v>
      </c>
      <c r="C373" s="3" t="s">
        <v>6</v>
      </c>
      <c r="D373" s="3" t="s">
        <v>328</v>
      </c>
      <c r="E373" s="3" t="s">
        <v>475</v>
      </c>
      <c r="F373" s="3" t="s">
        <v>56</v>
      </c>
      <c r="G373" s="3" t="str">
        <f t="shared" si="7"/>
        <v>insert IGNORE into securitymaster(symbol,company,cik,sector,industry,security_type)values('K ','Kellogg Co. ',null,'Consumer Staples ','Packaged Foods &amp; Meats ','EQUITY');</v>
      </c>
    </row>
    <row r="374" spans="1:7" hidden="1" x14ac:dyDescent="0.45">
      <c r="A374" s="3" t="s">
        <v>877</v>
      </c>
      <c r="B374" s="3" t="s">
        <v>878</v>
      </c>
      <c r="C374" s="3" t="s">
        <v>6</v>
      </c>
      <c r="D374" s="3" t="s">
        <v>285</v>
      </c>
      <c r="E374" s="3" t="s">
        <v>424</v>
      </c>
      <c r="F374" s="3" t="s">
        <v>56</v>
      </c>
      <c r="G374" s="3" t="str">
        <f t="shared" si="7"/>
        <v>insert IGNORE into securitymaster(symbol,company,cik,sector,industry,security_type)values('KEY ','KeyCorp ',null,'Financials ','Banks ','EQUITY');</v>
      </c>
    </row>
    <row r="375" spans="1:7" hidden="1" x14ac:dyDescent="0.45">
      <c r="A375" s="3" t="s">
        <v>879</v>
      </c>
      <c r="B375" s="3" t="s">
        <v>880</v>
      </c>
      <c r="C375" s="3" t="s">
        <v>6</v>
      </c>
      <c r="D375" s="3" t="s">
        <v>328</v>
      </c>
      <c r="E375" s="3" t="s">
        <v>527</v>
      </c>
      <c r="F375" s="3" t="s">
        <v>56</v>
      </c>
      <c r="G375" s="3" t="str">
        <f t="shared" si="7"/>
        <v>insert IGNORE into securitymaster(symbol,company,cik,sector,industry,security_type)values('KMB ','Kimberly-Clark ',null,'Consumer Staples ','Household Products ','EQUITY');</v>
      </c>
    </row>
    <row r="376" spans="1:7" hidden="1" x14ac:dyDescent="0.45">
      <c r="A376" s="3" t="s">
        <v>881</v>
      </c>
      <c r="B376" s="3" t="s">
        <v>882</v>
      </c>
      <c r="C376" s="3" t="s">
        <v>6</v>
      </c>
      <c r="D376" s="3" t="s">
        <v>347</v>
      </c>
      <c r="E376" s="3" t="s">
        <v>379</v>
      </c>
      <c r="F376" s="3" t="s">
        <v>56</v>
      </c>
      <c r="G376" s="3" t="str">
        <f t="shared" si="7"/>
        <v>insert IGNORE into securitymaster(symbol,company,cik,sector,industry,security_type)values('KIM ','Kimco Realty ',null,'Real Estate ','REITs ','EQUITY');</v>
      </c>
    </row>
    <row r="377" spans="1:7" hidden="1" x14ac:dyDescent="0.45">
      <c r="A377" s="3" t="s">
        <v>883</v>
      </c>
      <c r="B377" s="3" t="s">
        <v>884</v>
      </c>
      <c r="C377" s="3" t="s">
        <v>6</v>
      </c>
      <c r="D377" s="3" t="s">
        <v>365</v>
      </c>
      <c r="E377" s="3" t="s">
        <v>885</v>
      </c>
      <c r="F377" s="3" t="s">
        <v>56</v>
      </c>
      <c r="G377" s="3" t="str">
        <f t="shared" si="7"/>
        <v>insert IGNORE into securitymaster(symbol,company,cik,sector,industry,security_type)values('KMI ','Kinder Morgan ',null,'Energy ','Oil &amp; Gas Refining &amp; Marketing &amp; Transportation ','EQUITY');</v>
      </c>
    </row>
    <row r="378" spans="1:7" hidden="1" x14ac:dyDescent="0.45">
      <c r="A378" s="3" t="s">
        <v>886</v>
      </c>
      <c r="B378" s="3" t="s">
        <v>887</v>
      </c>
      <c r="C378" s="3" t="s">
        <v>6</v>
      </c>
      <c r="D378" s="3" t="s">
        <v>261</v>
      </c>
      <c r="E378" s="3" t="s">
        <v>385</v>
      </c>
      <c r="F378" s="3" t="s">
        <v>56</v>
      </c>
      <c r="G378" s="3" t="str">
        <f t="shared" si="7"/>
        <v>insert IGNORE into securitymaster(symbol,company,cik,sector,industry,security_type)values('KLAC ','KLA-Tencor Corp. ',null,'Information Technology ','Semiconductor Equipment ','EQUITY');</v>
      </c>
    </row>
    <row r="379" spans="1:7" hidden="1" x14ac:dyDescent="0.45">
      <c r="A379" s="3" t="s">
        <v>888</v>
      </c>
      <c r="B379" s="3" t="s">
        <v>889</v>
      </c>
      <c r="C379" s="3" t="s">
        <v>6</v>
      </c>
      <c r="D379" s="3" t="s">
        <v>274</v>
      </c>
      <c r="E379" s="3" t="s">
        <v>631</v>
      </c>
      <c r="F379" s="3" t="s">
        <v>56</v>
      </c>
      <c r="G379" s="3" t="str">
        <f t="shared" si="7"/>
        <v>insert IGNORE into securitymaster(symbol,company,cik,sector,industry,security_type)values('KSS ','Kohl's Corp. ',null,'Consumer Discretionary ','General Merchandise Stores ','EQUITY');</v>
      </c>
    </row>
    <row r="380" spans="1:7" hidden="1" x14ac:dyDescent="0.45">
      <c r="A380" s="3" t="s">
        <v>890</v>
      </c>
      <c r="B380" s="3" t="s">
        <v>891</v>
      </c>
      <c r="C380" s="3" t="s">
        <v>6</v>
      </c>
      <c r="D380" s="3" t="s">
        <v>328</v>
      </c>
      <c r="E380" s="3" t="s">
        <v>475</v>
      </c>
      <c r="F380" s="3" t="s">
        <v>56</v>
      </c>
      <c r="G380" s="3" t="str">
        <f t="shared" si="7"/>
        <v>insert IGNORE into securitymaster(symbol,company,cik,sector,industry,security_type)values('KHC ','Kraft Heinz Co ',null,'Consumer Staples ','Packaged Foods &amp; Meats ','EQUITY');</v>
      </c>
    </row>
    <row r="381" spans="1:7" hidden="1" x14ac:dyDescent="0.45">
      <c r="A381" s="3" t="s">
        <v>892</v>
      </c>
      <c r="B381" s="3" t="s">
        <v>893</v>
      </c>
      <c r="C381" s="3" t="s">
        <v>6</v>
      </c>
      <c r="D381" s="3" t="s">
        <v>328</v>
      </c>
      <c r="E381" s="3" t="s">
        <v>894</v>
      </c>
      <c r="F381" s="3" t="s">
        <v>56</v>
      </c>
      <c r="G381" s="3" t="str">
        <f t="shared" si="7"/>
        <v>insert IGNORE into securitymaster(symbol,company,cik,sector,industry,security_type)values('KR ','Kroger Co. ',null,'Consumer Staples ','Food Retail ','EQUITY');</v>
      </c>
    </row>
    <row r="382" spans="1:7" hidden="1" x14ac:dyDescent="0.45">
      <c r="A382" s="3" t="s">
        <v>895</v>
      </c>
      <c r="B382" s="3" t="s">
        <v>896</v>
      </c>
      <c r="C382" s="3" t="s">
        <v>6</v>
      </c>
      <c r="D382" s="3" t="s">
        <v>274</v>
      </c>
      <c r="E382" s="3" t="s">
        <v>740</v>
      </c>
      <c r="F382" s="3" t="s">
        <v>56</v>
      </c>
      <c r="G382" s="3" t="str">
        <f t="shared" si="7"/>
        <v>insert IGNORE into securitymaster(symbol,company,cik,sector,industry,security_type)values('LB ','L Brands Inc. ',null,'Consumer Discretionary ','Apparel Retail ','EQUITY');</v>
      </c>
    </row>
    <row r="383" spans="1:7" hidden="1" x14ac:dyDescent="0.45">
      <c r="A383" s="3" t="s">
        <v>897</v>
      </c>
      <c r="B383" s="3" t="s">
        <v>898</v>
      </c>
      <c r="C383" s="3" t="s">
        <v>6</v>
      </c>
      <c r="D383" s="3" t="s">
        <v>250</v>
      </c>
      <c r="E383" s="3" t="s">
        <v>251</v>
      </c>
      <c r="F383" s="3" t="s">
        <v>56</v>
      </c>
      <c r="G383" s="3" t="str">
        <f t="shared" si="7"/>
        <v>insert IGNORE into securitymaster(symbol,company,cik,sector,industry,security_type)values('LLL ','L-3 Communications Holdings ',null,'Industrials ','Industrial Conglomerates ','EQUITY');</v>
      </c>
    </row>
    <row r="384" spans="1:7" hidden="1" x14ac:dyDescent="0.45">
      <c r="A384" s="3" t="s">
        <v>899</v>
      </c>
      <c r="B384" s="3" t="s">
        <v>900</v>
      </c>
      <c r="C384" s="3" t="s">
        <v>6</v>
      </c>
      <c r="D384" s="3" t="s">
        <v>254</v>
      </c>
      <c r="E384" s="3" t="s">
        <v>609</v>
      </c>
      <c r="F384" s="3" t="s">
        <v>56</v>
      </c>
      <c r="G384" s="3" t="str">
        <f t="shared" si="7"/>
        <v>insert IGNORE into securitymaster(symbol,company,cik,sector,industry,security_type)values('LH ','Laboratory Corp. of America Holding ',null,'Health Care ','Health Care Facilities ','EQUITY');</v>
      </c>
    </row>
    <row r="385" spans="1:7" hidden="1" x14ac:dyDescent="0.45">
      <c r="A385" s="3" t="s">
        <v>901</v>
      </c>
      <c r="B385" s="3" t="s">
        <v>902</v>
      </c>
      <c r="C385" s="3" t="s">
        <v>6</v>
      </c>
      <c r="D385" s="3" t="s">
        <v>261</v>
      </c>
      <c r="E385" s="3" t="s">
        <v>385</v>
      </c>
      <c r="F385" s="3" t="s">
        <v>56</v>
      </c>
      <c r="G385" s="3" t="str">
        <f t="shared" si="7"/>
        <v>insert IGNORE into securitymaster(symbol,company,cik,sector,industry,security_type)values('LRCX ','Lam Research ',null,'Information Technology ','Semiconductor Equipment ','EQUITY');</v>
      </c>
    </row>
    <row r="386" spans="1:7" hidden="1" x14ac:dyDescent="0.45">
      <c r="A386" s="3" t="s">
        <v>903</v>
      </c>
      <c r="B386" s="3" t="s">
        <v>904</v>
      </c>
      <c r="C386" s="3" t="s">
        <v>6</v>
      </c>
      <c r="D386" s="3" t="s">
        <v>250</v>
      </c>
      <c r="E386" s="3" t="s">
        <v>251</v>
      </c>
      <c r="F386" s="3" t="s">
        <v>56</v>
      </c>
      <c r="G386" s="3" t="str">
        <f t="shared" si="7"/>
        <v>insert IGNORE into securitymaster(symbol,company,cik,sector,industry,security_type)values('LEG ','Leggett &amp; Platt ',null,'Industrials ','Industrial Conglomerates ','EQUITY');</v>
      </c>
    </row>
    <row r="387" spans="1:7" hidden="1" x14ac:dyDescent="0.45">
      <c r="A387" s="3" t="s">
        <v>905</v>
      </c>
      <c r="B387" s="3" t="s">
        <v>906</v>
      </c>
      <c r="C387" s="3" t="s">
        <v>6</v>
      </c>
      <c r="D387" s="3" t="s">
        <v>274</v>
      </c>
      <c r="E387" s="3" t="s">
        <v>602</v>
      </c>
      <c r="F387" s="3" t="s">
        <v>56</v>
      </c>
      <c r="G387" s="3" t="str">
        <f t="shared" si="7"/>
        <v>insert IGNORE into securitymaster(symbol,company,cik,sector,industry,security_type)values('LEN ','Lennar Corp. ',null,'Consumer Discretionary ','Homebuilding ','EQUITY');</v>
      </c>
    </row>
    <row r="388" spans="1:7" hidden="1" x14ac:dyDescent="0.45">
      <c r="A388" s="3" t="s">
        <v>907</v>
      </c>
      <c r="B388" s="3" t="s">
        <v>908</v>
      </c>
      <c r="C388" s="3" t="s">
        <v>6</v>
      </c>
      <c r="D388" s="3" t="s">
        <v>399</v>
      </c>
      <c r="E388" s="3" t="s">
        <v>909</v>
      </c>
      <c r="F388" s="3" t="s">
        <v>56</v>
      </c>
      <c r="G388" s="3" t="str">
        <f t="shared" si="7"/>
        <v>insert IGNORE into securitymaster(symbol,company,cik,sector,industry,security_type)values('LVLT ','Level 3 Communications ',null,'Telecommunications Services ','Alternative Carriers ','EQUITY');</v>
      </c>
    </row>
    <row r="389" spans="1:7" hidden="1" x14ac:dyDescent="0.45">
      <c r="A389" s="3" t="s">
        <v>910</v>
      </c>
      <c r="B389" s="3" t="s">
        <v>911</v>
      </c>
      <c r="C389" s="3" t="s">
        <v>6</v>
      </c>
      <c r="D389" s="3" t="s">
        <v>285</v>
      </c>
      <c r="E389" s="3" t="s">
        <v>439</v>
      </c>
      <c r="F389" s="3" t="s">
        <v>56</v>
      </c>
      <c r="G389" s="3" t="str">
        <f t="shared" si="7"/>
        <v>insert IGNORE into securitymaster(symbol,company,cik,sector,industry,security_type)values('LUK ','Leucadia National Corp. ',null,'Financials ','Multi-Sector Holdings ','EQUITY');</v>
      </c>
    </row>
    <row r="390" spans="1:7" hidden="1" x14ac:dyDescent="0.45">
      <c r="A390" s="3" t="s">
        <v>912</v>
      </c>
      <c r="B390" s="3" t="s">
        <v>913</v>
      </c>
      <c r="C390" s="3" t="s">
        <v>6</v>
      </c>
      <c r="D390" s="3" t="s">
        <v>254</v>
      </c>
      <c r="E390" s="3" t="s">
        <v>258</v>
      </c>
      <c r="F390" s="3" t="s">
        <v>56</v>
      </c>
      <c r="G390" s="3" t="str">
        <f t="shared" si="7"/>
        <v>insert IGNORE into securitymaster(symbol,company,cik,sector,industry,security_type)values('LLY ','Lilly (Eli) &amp; Co. ',null,'Health Care ','Pharmaceuticals ','EQUITY');</v>
      </c>
    </row>
    <row r="391" spans="1:7" hidden="1" x14ac:dyDescent="0.45">
      <c r="A391" s="3" t="s">
        <v>914</v>
      </c>
      <c r="B391" s="3" t="s">
        <v>915</v>
      </c>
      <c r="C391" s="3" t="s">
        <v>6</v>
      </c>
      <c r="D391" s="3" t="s">
        <v>285</v>
      </c>
      <c r="E391" s="3" t="s">
        <v>396</v>
      </c>
      <c r="F391" s="3" t="s">
        <v>56</v>
      </c>
      <c r="G391" s="3" t="str">
        <f t="shared" si="7"/>
        <v>insert IGNORE into securitymaster(symbol,company,cik,sector,industry,security_type)values('LNC ','Lincoln National ',null,'Financials ','Multi-line Insurance ','EQUITY');</v>
      </c>
    </row>
    <row r="392" spans="1:7" hidden="1" x14ac:dyDescent="0.45">
      <c r="A392" s="3" t="s">
        <v>916</v>
      </c>
      <c r="B392" s="3" t="s">
        <v>917</v>
      </c>
      <c r="C392" s="3" t="s">
        <v>6</v>
      </c>
      <c r="D392" s="3" t="s">
        <v>261</v>
      </c>
      <c r="E392" s="3" t="s">
        <v>369</v>
      </c>
      <c r="F392" s="3" t="s">
        <v>56</v>
      </c>
      <c r="G392" s="3" t="str">
        <f t="shared" si="7"/>
        <v>insert IGNORE into securitymaster(symbol,company,cik,sector,industry,security_type)values('LLTC ','Linear Technology Corp. ',null,'Information Technology ','Semiconductors ','EQUITY');</v>
      </c>
    </row>
    <row r="393" spans="1:7" hidden="1" x14ac:dyDescent="0.45">
      <c r="A393" s="3" t="s">
        <v>918</v>
      </c>
      <c r="B393" s="3" t="s">
        <v>919</v>
      </c>
      <c r="C393" s="3" t="s">
        <v>6</v>
      </c>
      <c r="D393" s="3" t="s">
        <v>274</v>
      </c>
      <c r="E393" s="3" t="s">
        <v>920</v>
      </c>
      <c r="F393" s="3" t="s">
        <v>56</v>
      </c>
      <c r="G393" s="3" t="str">
        <f t="shared" si="7"/>
        <v>insert IGNORE into securitymaster(symbol,company,cik,sector,industry,security_type)values('LKQ ','LKQ Corporation ',null,'Consumer Discretionary ','Distributors ','EQUITY');</v>
      </c>
    </row>
    <row r="394" spans="1:7" hidden="1" x14ac:dyDescent="0.45">
      <c r="A394" s="3" t="s">
        <v>921</v>
      </c>
      <c r="B394" s="3" t="s">
        <v>922</v>
      </c>
      <c r="C394" s="3" t="s">
        <v>6</v>
      </c>
      <c r="D394" s="3" t="s">
        <v>250</v>
      </c>
      <c r="E394" s="3" t="s">
        <v>391</v>
      </c>
      <c r="F394" s="3" t="s">
        <v>56</v>
      </c>
      <c r="G394" s="3" t="str">
        <f t="shared" si="7"/>
        <v>insert IGNORE into securitymaster(symbol,company,cik,sector,industry,security_type)values('LMT ','Lockheed Martin Corp. ',null,'Industrials ','Aerospace &amp; Defense ','EQUITY');</v>
      </c>
    </row>
    <row r="395" spans="1:7" hidden="1" x14ac:dyDescent="0.45">
      <c r="A395" s="3" t="s">
        <v>923</v>
      </c>
      <c r="B395" s="3" t="s">
        <v>924</v>
      </c>
      <c r="C395" s="3" t="s">
        <v>6</v>
      </c>
      <c r="D395" s="3" t="s">
        <v>285</v>
      </c>
      <c r="E395" s="3" t="s">
        <v>439</v>
      </c>
      <c r="F395" s="3" t="s">
        <v>56</v>
      </c>
      <c r="G395" s="3" t="str">
        <f t="shared" si="7"/>
        <v>insert IGNORE into securitymaster(symbol,company,cik,sector,industry,security_type)values('L ','Loews Corp. ',null,'Financials ','Multi-Sector Holdings ','EQUITY');</v>
      </c>
    </row>
    <row r="396" spans="1:7" hidden="1" x14ac:dyDescent="0.45">
      <c r="A396" s="3" t="s">
        <v>925</v>
      </c>
      <c r="B396" s="3" t="s">
        <v>926</v>
      </c>
      <c r="C396" s="3" t="s">
        <v>6</v>
      </c>
      <c r="D396" s="3" t="s">
        <v>274</v>
      </c>
      <c r="E396" s="3" t="s">
        <v>817</v>
      </c>
      <c r="F396" s="3" t="s">
        <v>56</v>
      </c>
      <c r="G396" s="3" t="str">
        <f t="shared" si="7"/>
        <v>insert IGNORE into securitymaster(symbol,company,cik,sector,industry,security_type)values('LOW ','Lowe's Cos. ',null,'Consumer Discretionary ','Home Improvement Retail ','EQUITY');</v>
      </c>
    </row>
    <row r="397" spans="1:7" hidden="1" x14ac:dyDescent="0.45">
      <c r="A397" s="3" t="s">
        <v>927</v>
      </c>
      <c r="B397" s="3" t="s">
        <v>928</v>
      </c>
      <c r="C397" s="3" t="s">
        <v>6</v>
      </c>
      <c r="D397" s="3" t="s">
        <v>294</v>
      </c>
      <c r="E397" s="3" t="s">
        <v>640</v>
      </c>
      <c r="F397" s="3" t="s">
        <v>56</v>
      </c>
      <c r="G397" s="3" t="str">
        <f t="shared" si="7"/>
        <v>insert IGNORE into securitymaster(symbol,company,cik,sector,industry,security_type)values('LYB ','LyondellBasell ',null,'Materials ','Diversified Chemicals ','EQUITY');</v>
      </c>
    </row>
    <row r="398" spans="1:7" hidden="1" x14ac:dyDescent="0.45">
      <c r="A398" s="3" t="s">
        <v>929</v>
      </c>
      <c r="B398" s="3" t="s">
        <v>930</v>
      </c>
      <c r="C398" s="3" t="s">
        <v>6</v>
      </c>
      <c r="D398" s="3" t="s">
        <v>347</v>
      </c>
      <c r="E398" s="3" t="s">
        <v>412</v>
      </c>
      <c r="F398" s="3" t="s">
        <v>56</v>
      </c>
      <c r="G398" s="3" t="str">
        <f t="shared" si="7"/>
        <v>insert IGNORE into securitymaster(symbol,company,cik,sector,industry,security_type)values('MAA ','Mid-America Apartments ',null,'Real Estate ','Residential REITs ','EQUITY');</v>
      </c>
    </row>
    <row r="399" spans="1:7" hidden="1" x14ac:dyDescent="0.45">
      <c r="A399" s="3" t="s">
        <v>931</v>
      </c>
      <c r="B399" s="3" t="s">
        <v>932</v>
      </c>
      <c r="C399" s="3" t="s">
        <v>6</v>
      </c>
      <c r="D399" s="3" t="s">
        <v>285</v>
      </c>
      <c r="E399" s="3" t="s">
        <v>424</v>
      </c>
      <c r="F399" s="3" t="s">
        <v>56</v>
      </c>
      <c r="G399" s="3" t="str">
        <f t="shared" si="7"/>
        <v>insert IGNORE into securitymaster(symbol,company,cik,sector,industry,security_type)values('MTB ','M&amp;T Bank Corp. ',null,'Financials ','Banks ','EQUITY');</v>
      </c>
    </row>
    <row r="400" spans="1:7" hidden="1" x14ac:dyDescent="0.45">
      <c r="A400" s="3" t="s">
        <v>933</v>
      </c>
      <c r="B400" s="3" t="s">
        <v>934</v>
      </c>
      <c r="C400" s="3" t="s">
        <v>6</v>
      </c>
      <c r="D400" s="3" t="s">
        <v>347</v>
      </c>
      <c r="E400" s="3" t="s">
        <v>714</v>
      </c>
      <c r="F400" s="3" t="s">
        <v>56</v>
      </c>
      <c r="G400" s="3" t="str">
        <f t="shared" si="7"/>
        <v>insert IGNORE into securitymaster(symbol,company,cik,sector,industry,security_type)values('MAC ','Macerich ',null,'Real Estate ','Retail REITs ','EQUITY');</v>
      </c>
    </row>
    <row r="401" spans="1:7" hidden="1" x14ac:dyDescent="0.45">
      <c r="A401" s="3" t="s">
        <v>935</v>
      </c>
      <c r="B401" s="3" t="s">
        <v>936</v>
      </c>
      <c r="C401" s="3" t="s">
        <v>6</v>
      </c>
      <c r="D401" s="3" t="s">
        <v>274</v>
      </c>
      <c r="E401" s="3" t="s">
        <v>937</v>
      </c>
      <c r="F401" s="3" t="s">
        <v>56</v>
      </c>
      <c r="G401" s="3" t="str">
        <f t="shared" si="7"/>
        <v>insert IGNORE into securitymaster(symbol,company,cik,sector,industry,security_type)values('M ','Macy's Inc. ',null,'Consumer Discretionary ','Department Stores ','EQUITY');</v>
      </c>
    </row>
    <row r="402" spans="1:7" hidden="1" x14ac:dyDescent="0.45">
      <c r="A402" s="3" t="s">
        <v>938</v>
      </c>
      <c r="B402" s="3" t="s">
        <v>939</v>
      </c>
      <c r="C402" s="3" t="s">
        <v>6</v>
      </c>
      <c r="D402" s="3" t="s">
        <v>254</v>
      </c>
      <c r="E402" s="3" t="s">
        <v>258</v>
      </c>
      <c r="F402" s="3" t="s">
        <v>56</v>
      </c>
      <c r="G402" s="3" t="str">
        <f t="shared" si="7"/>
        <v>insert IGNORE into securitymaster(symbol,company,cik,sector,industry,security_type)values('MNK ','Mallinckrodt Plc ',null,'Health Care ','Pharmaceuticals ','EQUITY');</v>
      </c>
    </row>
    <row r="403" spans="1:7" hidden="1" x14ac:dyDescent="0.45">
      <c r="A403" s="3" t="s">
        <v>940</v>
      </c>
      <c r="B403" s="3" t="s">
        <v>941</v>
      </c>
      <c r="C403" s="3" t="s">
        <v>6</v>
      </c>
      <c r="D403" s="3" t="s">
        <v>365</v>
      </c>
      <c r="E403" s="3" t="s">
        <v>366</v>
      </c>
      <c r="F403" s="3" t="s">
        <v>56</v>
      </c>
      <c r="G403" s="3" t="str">
        <f t="shared" si="7"/>
        <v>insert IGNORE into securitymaster(symbol,company,cik,sector,industry,security_type)values('MRO ','Marathon Oil Corp. ',null,'Energy ','Oil &amp; Gas Exploration &amp; Production ','EQUITY');</v>
      </c>
    </row>
    <row r="404" spans="1:7" hidden="1" x14ac:dyDescent="0.45">
      <c r="A404" s="3" t="s">
        <v>942</v>
      </c>
      <c r="B404" s="3" t="s">
        <v>943</v>
      </c>
      <c r="C404" s="3" t="s">
        <v>6</v>
      </c>
      <c r="D404" s="3" t="s">
        <v>365</v>
      </c>
      <c r="E404" s="3" t="s">
        <v>885</v>
      </c>
      <c r="F404" s="3" t="s">
        <v>56</v>
      </c>
      <c r="G404" s="3" t="str">
        <f t="shared" si="7"/>
        <v>insert IGNORE into securitymaster(symbol,company,cik,sector,industry,security_type)values('MPC ','Marathon Petroleum ',null,'Energy ','Oil &amp; Gas Refining &amp; Marketing &amp; Transportation ','EQUITY');</v>
      </c>
    </row>
    <row r="405" spans="1:7" hidden="1" x14ac:dyDescent="0.45">
      <c r="A405" s="3" t="s">
        <v>944</v>
      </c>
      <c r="B405" s="3" t="s">
        <v>945</v>
      </c>
      <c r="C405" s="3" t="s">
        <v>6</v>
      </c>
      <c r="D405" s="3" t="s">
        <v>274</v>
      </c>
      <c r="E405" s="3" t="s">
        <v>486</v>
      </c>
      <c r="F405" s="3" t="s">
        <v>56</v>
      </c>
      <c r="G405" s="3" t="str">
        <f t="shared" si="7"/>
        <v>insert IGNORE into securitymaster(symbol,company,cik,sector,industry,security_type)values('MAR ','Marriott Int'l. ',null,'Consumer Discretionary ','Hotels, Resorts &amp; Cruise Lines ','EQUITY');</v>
      </c>
    </row>
    <row r="406" spans="1:7" hidden="1" x14ac:dyDescent="0.45">
      <c r="A406" s="3" t="s">
        <v>946</v>
      </c>
      <c r="B406" s="3" t="s">
        <v>947</v>
      </c>
      <c r="C406" s="3" t="s">
        <v>6</v>
      </c>
      <c r="D406" s="3" t="s">
        <v>285</v>
      </c>
      <c r="E406" s="3" t="s">
        <v>374</v>
      </c>
      <c r="F406" s="3" t="s">
        <v>56</v>
      </c>
      <c r="G406" s="3" t="str">
        <f t="shared" si="7"/>
        <v>insert IGNORE into securitymaster(symbol,company,cik,sector,industry,security_type)values('MMC ','Marsh &amp; McLennan ',null,'Financials ','Insurance Brokers ','EQUITY');</v>
      </c>
    </row>
    <row r="407" spans="1:7" hidden="1" x14ac:dyDescent="0.45">
      <c r="A407" s="3" t="s">
        <v>948</v>
      </c>
      <c r="B407" s="3" t="s">
        <v>949</v>
      </c>
      <c r="C407" s="3" t="s">
        <v>6</v>
      </c>
      <c r="D407" s="3" t="s">
        <v>294</v>
      </c>
      <c r="E407" s="3" t="s">
        <v>950</v>
      </c>
      <c r="F407" s="3" t="s">
        <v>56</v>
      </c>
      <c r="G407" s="3" t="str">
        <f t="shared" si="7"/>
        <v>insert IGNORE into securitymaster(symbol,company,cik,sector,industry,security_type)values('MLM ','Martin Marietta Materials ',null,'Materials ','Construction Materials ','EQUITY');</v>
      </c>
    </row>
    <row r="408" spans="1:7" hidden="1" x14ac:dyDescent="0.45">
      <c r="A408" s="3" t="s">
        <v>951</v>
      </c>
      <c r="B408" s="3" t="s">
        <v>952</v>
      </c>
      <c r="C408" s="3" t="s">
        <v>6</v>
      </c>
      <c r="D408" s="3" t="s">
        <v>250</v>
      </c>
      <c r="E408" s="3" t="s">
        <v>315</v>
      </c>
      <c r="F408" s="3" t="s">
        <v>56</v>
      </c>
      <c r="G408" s="3" t="str">
        <f t="shared" si="7"/>
        <v>insert IGNORE into securitymaster(symbol,company,cik,sector,industry,security_type)values('MAS ','Masco Corp. ',null,'Industrials ','Building Products ','EQUITY');</v>
      </c>
    </row>
    <row r="409" spans="1:7" hidden="1" x14ac:dyDescent="0.45">
      <c r="A409" s="3" t="s">
        <v>953</v>
      </c>
      <c r="B409" s="3" t="s">
        <v>954</v>
      </c>
      <c r="C409" s="3" t="s">
        <v>6</v>
      </c>
      <c r="D409" s="3" t="s">
        <v>261</v>
      </c>
      <c r="E409" s="3" t="s">
        <v>298</v>
      </c>
      <c r="F409" s="3" t="s">
        <v>56</v>
      </c>
      <c r="G409" s="3" t="str">
        <f t="shared" si="7"/>
        <v>insert IGNORE into securitymaster(symbol,company,cik,sector,industry,security_type)values('MA ','Mastercard Inc. ',null,'Information Technology ','Internet Software &amp; Services ','EQUITY');</v>
      </c>
    </row>
    <row r="410" spans="1:7" hidden="1" x14ac:dyDescent="0.45">
      <c r="A410" s="3" t="s">
        <v>955</v>
      </c>
      <c r="B410" s="3" t="s">
        <v>956</v>
      </c>
      <c r="C410" s="3" t="s">
        <v>6</v>
      </c>
      <c r="D410" s="3" t="s">
        <v>274</v>
      </c>
      <c r="E410" s="3" t="s">
        <v>800</v>
      </c>
      <c r="F410" s="3" t="s">
        <v>56</v>
      </c>
      <c r="G410" s="3" t="str">
        <f t="shared" si="7"/>
        <v>insert IGNORE into securitymaster(symbol,company,cik,sector,industry,security_type)values('MAT ','Mattel Inc. ',null,'Consumer Discretionary ','Leisure Products ','EQUITY');</v>
      </c>
    </row>
    <row r="411" spans="1:7" hidden="1" x14ac:dyDescent="0.45">
      <c r="A411" s="3" t="s">
        <v>957</v>
      </c>
      <c r="B411" s="3" t="s">
        <v>958</v>
      </c>
      <c r="C411" s="3" t="s">
        <v>6</v>
      </c>
      <c r="D411" s="3" t="s">
        <v>328</v>
      </c>
      <c r="E411" s="3" t="s">
        <v>475</v>
      </c>
      <c r="F411" s="3" t="s">
        <v>56</v>
      </c>
      <c r="G411" s="3" t="str">
        <f t="shared" ref="G411:G474" si="8">"insert IGNORE into securitymaster("&amp;$A$1&amp;","&amp;$B$1&amp;","&amp;$C$1&amp;","&amp;$D$1&amp;","&amp;$E$1&amp;","&amp;$F$1&amp;")values("&amp;IF(A411="null","null", "'"&amp;A411&amp;"'")&amp;","&amp;IF(B411="null","null", "'"&amp;B411&amp;"'")&amp;","&amp;IF(C411="null","null", "'"&amp;C411&amp;"'")&amp;","&amp;IF(D411="null","null", "'"&amp;D411&amp;"'")&amp;","&amp;IF(E411="null","null", "'"&amp;E411&amp;"'")&amp;","&amp;IF(F411="null","null", "'"&amp;F411&amp;"'")&amp;");"</f>
        <v>insert IGNORE into securitymaster(symbol,company,cik,sector,industry,security_type)values('MKC ','McCormick &amp; Co. ',null,'Consumer Staples ','Packaged Foods &amp; Meats ','EQUITY');</v>
      </c>
    </row>
    <row r="412" spans="1:7" hidden="1" x14ac:dyDescent="0.45">
      <c r="A412" s="3" t="s">
        <v>959</v>
      </c>
      <c r="B412" s="3" t="s">
        <v>960</v>
      </c>
      <c r="C412" s="3" t="s">
        <v>6</v>
      </c>
      <c r="D412" s="3" t="s">
        <v>274</v>
      </c>
      <c r="E412" s="3" t="s">
        <v>522</v>
      </c>
      <c r="F412" s="3" t="s">
        <v>56</v>
      </c>
      <c r="G412" s="3" t="str">
        <f t="shared" si="8"/>
        <v>insert IGNORE into securitymaster(symbol,company,cik,sector,industry,security_type)values('MCD ','McDonald's Corp. ',null,'Consumer Discretionary ','Restaurants ','EQUITY');</v>
      </c>
    </row>
    <row r="413" spans="1:7" hidden="1" x14ac:dyDescent="0.45">
      <c r="A413" s="3" t="s">
        <v>961</v>
      </c>
      <c r="B413" s="3" t="s">
        <v>962</v>
      </c>
      <c r="C413" s="3" t="s">
        <v>6</v>
      </c>
      <c r="D413" s="3" t="s">
        <v>254</v>
      </c>
      <c r="E413" s="3" t="s">
        <v>356</v>
      </c>
      <c r="F413" s="3" t="s">
        <v>56</v>
      </c>
      <c r="G413" s="3" t="str">
        <f t="shared" si="8"/>
        <v>insert IGNORE into securitymaster(symbol,company,cik,sector,industry,security_type)values('MCK ','McKesson Corp. ',null,'Health Care ','Health Care Distributors ','EQUITY');</v>
      </c>
    </row>
    <row r="414" spans="1:7" hidden="1" x14ac:dyDescent="0.45">
      <c r="A414" s="3" t="s">
        <v>963</v>
      </c>
      <c r="B414" s="3" t="s">
        <v>964</v>
      </c>
      <c r="C414" s="3" t="s">
        <v>6</v>
      </c>
      <c r="D414" s="3" t="s">
        <v>328</v>
      </c>
      <c r="E414" s="3" t="s">
        <v>475</v>
      </c>
      <c r="F414" s="3" t="s">
        <v>56</v>
      </c>
      <c r="G414" s="3" t="str">
        <f t="shared" si="8"/>
        <v>insert IGNORE into securitymaster(symbol,company,cik,sector,industry,security_type)values('MJN ','Mead Johnson ',null,'Consumer Staples ','Packaged Foods &amp; Meats ','EQUITY');</v>
      </c>
    </row>
    <row r="415" spans="1:7" hidden="1" x14ac:dyDescent="0.45">
      <c r="A415" s="3" t="s">
        <v>965</v>
      </c>
      <c r="B415" s="3" t="s">
        <v>966</v>
      </c>
      <c r="C415" s="3" t="s">
        <v>6</v>
      </c>
      <c r="D415" s="3" t="s">
        <v>254</v>
      </c>
      <c r="E415" s="3" t="s">
        <v>255</v>
      </c>
      <c r="F415" s="3" t="s">
        <v>56</v>
      </c>
      <c r="G415" s="3" t="str">
        <f t="shared" si="8"/>
        <v>insert IGNORE into securitymaster(symbol,company,cik,sector,industry,security_type)values('MDT ','Medtronic plc ',null,'Health Care ','Health Care Equipment ','EQUITY');</v>
      </c>
    </row>
    <row r="416" spans="1:7" hidden="1" x14ac:dyDescent="0.45">
      <c r="A416" s="3" t="s">
        <v>967</v>
      </c>
      <c r="B416" s="3" t="s">
        <v>968</v>
      </c>
      <c r="C416" s="3" t="s">
        <v>6</v>
      </c>
      <c r="D416" s="3" t="s">
        <v>254</v>
      </c>
      <c r="E416" s="3" t="s">
        <v>258</v>
      </c>
      <c r="F416" s="3" t="s">
        <v>56</v>
      </c>
      <c r="G416" s="3" t="str">
        <f t="shared" si="8"/>
        <v>insert IGNORE into securitymaster(symbol,company,cik,sector,industry,security_type)values('MRK ','Merck &amp; Co. ',null,'Health Care ','Pharmaceuticals ','EQUITY');</v>
      </c>
    </row>
    <row r="417" spans="1:7" hidden="1" x14ac:dyDescent="0.45">
      <c r="A417" s="3" t="s">
        <v>969</v>
      </c>
      <c r="B417" s="3" t="s">
        <v>970</v>
      </c>
      <c r="C417" s="3" t="s">
        <v>6</v>
      </c>
      <c r="D417" s="3" t="s">
        <v>285</v>
      </c>
      <c r="E417" s="3" t="s">
        <v>289</v>
      </c>
      <c r="F417" s="3" t="s">
        <v>56</v>
      </c>
      <c r="G417" s="3" t="str">
        <f t="shared" si="8"/>
        <v>insert IGNORE into securitymaster(symbol,company,cik,sector,industry,security_type)values('MET ','MetLife Inc. ',null,'Financials ','Life &amp; Health Insurance ','EQUITY');</v>
      </c>
    </row>
    <row r="418" spans="1:7" hidden="1" x14ac:dyDescent="0.45">
      <c r="A418" s="3" t="s">
        <v>971</v>
      </c>
      <c r="B418" s="3" t="s">
        <v>972</v>
      </c>
      <c r="C418" s="3" t="s">
        <v>6</v>
      </c>
      <c r="D418" s="3" t="s">
        <v>254</v>
      </c>
      <c r="E418" s="3" t="s">
        <v>834</v>
      </c>
      <c r="F418" s="3" t="s">
        <v>56</v>
      </c>
      <c r="G418" s="3" t="str">
        <f t="shared" si="8"/>
        <v>insert IGNORE into securitymaster(symbol,company,cik,sector,industry,security_type)values('MTD ','Mettler Toledo ',null,'Health Care ','Life Sciences Tools &amp; Services ','EQUITY');</v>
      </c>
    </row>
    <row r="419" spans="1:7" hidden="1" x14ac:dyDescent="0.45">
      <c r="A419" s="3" t="s">
        <v>973</v>
      </c>
      <c r="B419" s="3" t="s">
        <v>974</v>
      </c>
      <c r="C419" s="3" t="s">
        <v>6</v>
      </c>
      <c r="D419" s="3" t="s">
        <v>274</v>
      </c>
      <c r="E419" s="3" t="s">
        <v>555</v>
      </c>
      <c r="F419" s="3" t="s">
        <v>56</v>
      </c>
      <c r="G419" s="3" t="str">
        <f t="shared" si="8"/>
        <v>insert IGNORE into securitymaster(symbol,company,cik,sector,industry,security_type)values('KORS ','Michael Kors Holdings ',null,'Consumer Discretionary ','Apparel, Accessories &amp; Luxury Goods ','EQUITY');</v>
      </c>
    </row>
    <row r="420" spans="1:7" hidden="1" x14ac:dyDescent="0.45">
      <c r="A420" s="3" t="s">
        <v>975</v>
      </c>
      <c r="B420" s="3" t="s">
        <v>976</v>
      </c>
      <c r="C420" s="3" t="s">
        <v>6</v>
      </c>
      <c r="D420" s="3" t="s">
        <v>261</v>
      </c>
      <c r="E420" s="3" t="s">
        <v>369</v>
      </c>
      <c r="F420" s="3" t="s">
        <v>56</v>
      </c>
      <c r="G420" s="3" t="str">
        <f t="shared" si="8"/>
        <v>insert IGNORE into securitymaster(symbol,company,cik,sector,industry,security_type)values('MCHP ','Microchip Technology ',null,'Information Technology ','Semiconductors ','EQUITY');</v>
      </c>
    </row>
    <row r="421" spans="1:7" hidden="1" x14ac:dyDescent="0.45">
      <c r="A421" s="3" t="s">
        <v>977</v>
      </c>
      <c r="B421" s="3" t="s">
        <v>978</v>
      </c>
      <c r="C421" s="3" t="s">
        <v>6</v>
      </c>
      <c r="D421" s="3" t="s">
        <v>261</v>
      </c>
      <c r="E421" s="3" t="s">
        <v>369</v>
      </c>
      <c r="F421" s="3" t="s">
        <v>56</v>
      </c>
      <c r="G421" s="3" t="str">
        <f t="shared" si="8"/>
        <v>insert IGNORE into securitymaster(symbol,company,cik,sector,industry,security_type)values('MU ','Micron Technology ',null,'Information Technology ','Semiconductors ','EQUITY');</v>
      </c>
    </row>
    <row r="422" spans="1:7" hidden="1" x14ac:dyDescent="0.45">
      <c r="A422" s="3" t="s">
        <v>979</v>
      </c>
      <c r="B422" s="3" t="s">
        <v>980</v>
      </c>
      <c r="C422" s="3" t="s">
        <v>6</v>
      </c>
      <c r="D422" s="3" t="s">
        <v>261</v>
      </c>
      <c r="E422" s="3" t="s">
        <v>470</v>
      </c>
      <c r="F422" s="3" t="s">
        <v>56</v>
      </c>
      <c r="G422" s="3" t="str">
        <f t="shared" si="8"/>
        <v>insert IGNORE into securitymaster(symbol,company,cik,sector,industry,security_type)values('MSFT ','Microsoft Corp. ',null,'Information Technology ','Systems Software ','EQUITY');</v>
      </c>
    </row>
    <row r="423" spans="1:7" hidden="1" x14ac:dyDescent="0.45">
      <c r="A423" s="3" t="s">
        <v>981</v>
      </c>
      <c r="B423" s="3" t="s">
        <v>982</v>
      </c>
      <c r="C423" s="3" t="s">
        <v>6</v>
      </c>
      <c r="D423" s="3" t="s">
        <v>274</v>
      </c>
      <c r="E423" s="3" t="s">
        <v>983</v>
      </c>
      <c r="F423" s="3" t="s">
        <v>56</v>
      </c>
      <c r="G423" s="3" t="str">
        <f t="shared" si="8"/>
        <v>insert IGNORE into securitymaster(symbol,company,cik,sector,industry,security_type)values('MHK ','Mohawk Industries ',null,'Consumer Discretionary ','Home Furnishings ','EQUITY');</v>
      </c>
    </row>
    <row r="424" spans="1:7" hidden="1" x14ac:dyDescent="0.45">
      <c r="A424" s="3" t="s">
        <v>984</v>
      </c>
      <c r="B424" s="3" t="s">
        <v>985</v>
      </c>
      <c r="C424" s="3" t="s">
        <v>6</v>
      </c>
      <c r="D424" s="3" t="s">
        <v>328</v>
      </c>
      <c r="E424" s="3" t="s">
        <v>986</v>
      </c>
      <c r="F424" s="3" t="s">
        <v>56</v>
      </c>
      <c r="G424" s="3" t="str">
        <f t="shared" si="8"/>
        <v>insert IGNORE into securitymaster(symbol,company,cik,sector,industry,security_type)values('TAP ','Molson Coors Brewing Company ',null,'Consumer Staples ','Brewers ','EQUITY');</v>
      </c>
    </row>
    <row r="425" spans="1:7" hidden="1" x14ac:dyDescent="0.45">
      <c r="A425" s="3" t="s">
        <v>987</v>
      </c>
      <c r="B425" s="3" t="s">
        <v>988</v>
      </c>
      <c r="C425" s="3" t="s">
        <v>6</v>
      </c>
      <c r="D425" s="3" t="s">
        <v>328</v>
      </c>
      <c r="E425" s="3" t="s">
        <v>475</v>
      </c>
      <c r="F425" s="3" t="s">
        <v>56</v>
      </c>
      <c r="G425" s="3" t="str">
        <f t="shared" si="8"/>
        <v>insert IGNORE into securitymaster(symbol,company,cik,sector,industry,security_type)values('MDLZ ','Mondelez International ',null,'Consumer Staples ','Packaged Foods &amp; Meats ','EQUITY');</v>
      </c>
    </row>
    <row r="426" spans="1:7" hidden="1" x14ac:dyDescent="0.45">
      <c r="A426" s="3" t="s">
        <v>989</v>
      </c>
      <c r="B426" s="3" t="s">
        <v>990</v>
      </c>
      <c r="C426" s="3" t="s">
        <v>6</v>
      </c>
      <c r="D426" s="3" t="s">
        <v>294</v>
      </c>
      <c r="E426" s="3" t="s">
        <v>508</v>
      </c>
      <c r="F426" s="3" t="s">
        <v>56</v>
      </c>
      <c r="G426" s="3" t="str">
        <f t="shared" si="8"/>
        <v>insert IGNORE into securitymaster(symbol,company,cik,sector,industry,security_type)values('MON ','Monsanto Co. ',null,'Materials ','Fertilizers &amp; Agricultural Chemicals ','EQUITY');</v>
      </c>
    </row>
    <row r="427" spans="1:7" hidden="1" x14ac:dyDescent="0.45">
      <c r="A427" s="3" t="s">
        <v>991</v>
      </c>
      <c r="B427" s="3" t="s">
        <v>992</v>
      </c>
      <c r="C427" s="3" t="s">
        <v>6</v>
      </c>
      <c r="D427" s="3" t="s">
        <v>328</v>
      </c>
      <c r="E427" s="3" t="s">
        <v>558</v>
      </c>
      <c r="F427" s="3" t="s">
        <v>56</v>
      </c>
      <c r="G427" s="3" t="str">
        <f t="shared" si="8"/>
        <v>insert IGNORE into securitymaster(symbol,company,cik,sector,industry,security_type)values('MNST ','Monster Beverage ',null,'Consumer Staples ','Soft Drinks ','EQUITY');</v>
      </c>
    </row>
    <row r="428" spans="1:7" hidden="1" x14ac:dyDescent="0.45">
      <c r="A428" s="3" t="s">
        <v>993</v>
      </c>
      <c r="B428" s="3" t="s">
        <v>994</v>
      </c>
      <c r="C428" s="3" t="s">
        <v>6</v>
      </c>
      <c r="D428" s="3" t="s">
        <v>285</v>
      </c>
      <c r="E428" s="3" t="s">
        <v>683</v>
      </c>
      <c r="F428" s="3" t="s">
        <v>56</v>
      </c>
      <c r="G428" s="3" t="str">
        <f t="shared" si="8"/>
        <v>insert IGNORE into securitymaster(symbol,company,cik,sector,industry,security_type)values('MCO ','Moody's Corp ',null,'Financials ','Diversified Financial Services ','EQUITY');</v>
      </c>
    </row>
    <row r="429" spans="1:7" hidden="1" x14ac:dyDescent="0.45">
      <c r="A429" s="3" t="s">
        <v>995</v>
      </c>
      <c r="B429" s="3" t="s">
        <v>996</v>
      </c>
      <c r="C429" s="3" t="s">
        <v>6</v>
      </c>
      <c r="D429" s="3" t="s">
        <v>285</v>
      </c>
      <c r="E429" s="3" t="s">
        <v>511</v>
      </c>
      <c r="F429" s="3" t="s">
        <v>56</v>
      </c>
      <c r="G429" s="3" t="str">
        <f t="shared" si="8"/>
        <v>insert IGNORE into securitymaster(symbol,company,cik,sector,industry,security_type)values('MS ','Morgan Stanley ',null,'Financials ','Investment Banking &amp; Brokerage ','EQUITY');</v>
      </c>
    </row>
    <row r="430" spans="1:7" hidden="1" x14ac:dyDescent="0.45">
      <c r="A430" s="3" t="s">
        <v>997</v>
      </c>
      <c r="B430" s="3" t="s">
        <v>998</v>
      </c>
      <c r="C430" s="3" t="s">
        <v>6</v>
      </c>
      <c r="D430" s="3" t="s">
        <v>294</v>
      </c>
      <c r="E430" s="3" t="s">
        <v>508</v>
      </c>
      <c r="F430" s="3" t="s">
        <v>56</v>
      </c>
      <c r="G430" s="3" t="str">
        <f t="shared" si="8"/>
        <v>insert IGNORE into securitymaster(symbol,company,cik,sector,industry,security_type)values('MOS ','The Mosaic Company ',null,'Materials ','Fertilizers &amp; Agricultural Chemicals ','EQUITY');</v>
      </c>
    </row>
    <row r="431" spans="1:7" hidden="1" x14ac:dyDescent="0.45">
      <c r="A431" s="3" t="s">
        <v>999</v>
      </c>
      <c r="B431" s="3" t="s">
        <v>1000</v>
      </c>
      <c r="C431" s="3" t="s">
        <v>6</v>
      </c>
      <c r="D431" s="3" t="s">
        <v>261</v>
      </c>
      <c r="E431" s="3" t="s">
        <v>795</v>
      </c>
      <c r="F431" s="3" t="s">
        <v>56</v>
      </c>
      <c r="G431" s="3" t="str">
        <f t="shared" si="8"/>
        <v>insert IGNORE into securitymaster(symbol,company,cik,sector,industry,security_type)values('MSI ','Motorola Solutions Inc. ',null,'Information Technology ','Telecommunications Equipment ','EQUITY');</v>
      </c>
    </row>
    <row r="432" spans="1:7" hidden="1" x14ac:dyDescent="0.45">
      <c r="A432" s="3" t="s">
        <v>1001</v>
      </c>
      <c r="B432" s="3" t="s">
        <v>1002</v>
      </c>
      <c r="C432" s="3" t="s">
        <v>6</v>
      </c>
      <c r="D432" s="3" t="s">
        <v>365</v>
      </c>
      <c r="E432" s="3" t="s">
        <v>517</v>
      </c>
      <c r="F432" s="3" t="s">
        <v>56</v>
      </c>
      <c r="G432" s="3" t="str">
        <f t="shared" si="8"/>
        <v>insert IGNORE into securitymaster(symbol,company,cik,sector,industry,security_type)values('MUR ','Murphy Oil ',null,'Energy ','Integrated Oil &amp; Gas ','EQUITY');</v>
      </c>
    </row>
    <row r="433" spans="1:7" hidden="1" x14ac:dyDescent="0.45">
      <c r="A433" s="3" t="s">
        <v>1003</v>
      </c>
      <c r="B433" s="3" t="s">
        <v>1004</v>
      </c>
      <c r="C433" s="3" t="s">
        <v>6</v>
      </c>
      <c r="D433" s="3" t="s">
        <v>254</v>
      </c>
      <c r="E433" s="3" t="s">
        <v>258</v>
      </c>
      <c r="F433" s="3" t="s">
        <v>56</v>
      </c>
      <c r="G433" s="3" t="str">
        <f t="shared" si="8"/>
        <v>insert IGNORE into securitymaster(symbol,company,cik,sector,industry,security_type)values('MYL ','Mylan N.V. ',null,'Health Care ','Pharmaceuticals ','EQUITY');</v>
      </c>
    </row>
    <row r="434" spans="1:7" hidden="1" x14ac:dyDescent="0.45">
      <c r="A434" s="3" t="s">
        <v>1005</v>
      </c>
      <c r="B434" s="3" t="s">
        <v>1006</v>
      </c>
      <c r="C434" s="3" t="s">
        <v>6</v>
      </c>
      <c r="D434" s="3" t="s">
        <v>285</v>
      </c>
      <c r="E434" s="3" t="s">
        <v>683</v>
      </c>
      <c r="F434" s="3" t="s">
        <v>56</v>
      </c>
      <c r="G434" s="3" t="str">
        <f t="shared" si="8"/>
        <v>insert IGNORE into securitymaster(symbol,company,cik,sector,industry,security_type)values('NDAQ ','NASDAQ OMX Group ',null,'Financials ','Diversified Financial Services ','EQUITY');</v>
      </c>
    </row>
    <row r="435" spans="1:7" hidden="1" x14ac:dyDescent="0.45">
      <c r="A435" s="3" t="s">
        <v>1007</v>
      </c>
      <c r="B435" s="3" t="s">
        <v>1008</v>
      </c>
      <c r="C435" s="3" t="s">
        <v>6</v>
      </c>
      <c r="D435" s="3" t="s">
        <v>365</v>
      </c>
      <c r="E435" s="3" t="s">
        <v>418</v>
      </c>
      <c r="F435" s="3" t="s">
        <v>56</v>
      </c>
      <c r="G435" s="3" t="str">
        <f t="shared" si="8"/>
        <v>insert IGNORE into securitymaster(symbol,company,cik,sector,industry,security_type)values('NOV ','National Oilwell Varco Inc. ',null,'Energy ','Oil &amp; Gas Equipment &amp; Services ','EQUITY');</v>
      </c>
    </row>
    <row r="436" spans="1:7" hidden="1" x14ac:dyDescent="0.45">
      <c r="A436" s="3" t="s">
        <v>1009</v>
      </c>
      <c r="B436" s="3" t="s">
        <v>1010</v>
      </c>
      <c r="C436" s="3" t="s">
        <v>6</v>
      </c>
      <c r="D436" s="3" t="s">
        <v>285</v>
      </c>
      <c r="E436" s="3" t="s">
        <v>342</v>
      </c>
      <c r="F436" s="3" t="s">
        <v>56</v>
      </c>
      <c r="G436" s="3" t="str">
        <f t="shared" si="8"/>
        <v>insert IGNORE into securitymaster(symbol,company,cik,sector,industry,security_type)values('NAVI ','Navient ',null,'Financials ','Consumer Finance ','EQUITY');</v>
      </c>
    </row>
    <row r="437" spans="1:7" hidden="1" x14ac:dyDescent="0.45">
      <c r="A437" s="3" t="s">
        <v>1011</v>
      </c>
      <c r="B437" s="3" t="s">
        <v>1012</v>
      </c>
      <c r="C437" s="3" t="s">
        <v>6</v>
      </c>
      <c r="D437" s="3" t="s">
        <v>261</v>
      </c>
      <c r="E437" s="3" t="s">
        <v>298</v>
      </c>
      <c r="F437" s="3" t="s">
        <v>56</v>
      </c>
      <c r="G437" s="3" t="str">
        <f t="shared" si="8"/>
        <v>insert IGNORE into securitymaster(symbol,company,cik,sector,industry,security_type)values('NTAP ','NetApp ',null,'Information Technology ','Internet Software &amp; Services ','EQUITY');</v>
      </c>
    </row>
    <row r="438" spans="1:7" hidden="1" x14ac:dyDescent="0.45">
      <c r="A438" s="3" t="s">
        <v>1013</v>
      </c>
      <c r="B438" s="3" t="s">
        <v>1014</v>
      </c>
      <c r="C438" s="3" t="s">
        <v>6</v>
      </c>
      <c r="D438" s="3" t="s">
        <v>261</v>
      </c>
      <c r="E438" s="3" t="s">
        <v>298</v>
      </c>
      <c r="F438" s="3" t="s">
        <v>56</v>
      </c>
      <c r="G438" s="3" t="str">
        <f t="shared" si="8"/>
        <v>insert IGNORE into securitymaster(symbol,company,cik,sector,industry,security_type)values('NFLX ','Netflix Inc. ',null,'Information Technology ','Internet Software &amp; Services ','EQUITY');</v>
      </c>
    </row>
    <row r="439" spans="1:7" hidden="1" x14ac:dyDescent="0.45">
      <c r="A439" s="3" t="s">
        <v>1015</v>
      </c>
      <c r="B439" s="3" t="s">
        <v>1016</v>
      </c>
      <c r="C439" s="3" t="s">
        <v>6</v>
      </c>
      <c r="D439" s="3" t="s">
        <v>274</v>
      </c>
      <c r="E439" s="3" t="s">
        <v>1017</v>
      </c>
      <c r="F439" s="3" t="s">
        <v>56</v>
      </c>
      <c r="G439" s="3" t="str">
        <f t="shared" si="8"/>
        <v>insert IGNORE into securitymaster(symbol,company,cik,sector,industry,security_type)values('NWL ','Newell Brands ',null,'Consumer Discretionary ','Housewares &amp; Specialties ','EQUITY');</v>
      </c>
    </row>
    <row r="440" spans="1:7" hidden="1" x14ac:dyDescent="0.45">
      <c r="A440" s="3" t="s">
        <v>1018</v>
      </c>
      <c r="B440" s="3" t="s">
        <v>1019</v>
      </c>
      <c r="C440" s="3" t="s">
        <v>6</v>
      </c>
      <c r="D440" s="3" t="s">
        <v>365</v>
      </c>
      <c r="E440" s="3" t="s">
        <v>366</v>
      </c>
      <c r="F440" s="3" t="s">
        <v>56</v>
      </c>
      <c r="G440" s="3" t="str">
        <f t="shared" si="8"/>
        <v>insert IGNORE into securitymaster(symbol,company,cik,sector,industry,security_type)values('NFX ','Newfield Exploration Co ',null,'Energy ','Oil &amp; Gas Exploration &amp; Production ','EQUITY');</v>
      </c>
    </row>
    <row r="441" spans="1:7" hidden="1" x14ac:dyDescent="0.45">
      <c r="A441" s="3" t="s">
        <v>1020</v>
      </c>
      <c r="B441" s="3" t="s">
        <v>1021</v>
      </c>
      <c r="C441" s="3" t="s">
        <v>6</v>
      </c>
      <c r="D441" s="3" t="s">
        <v>294</v>
      </c>
      <c r="E441" s="3" t="s">
        <v>1022</v>
      </c>
      <c r="F441" s="3" t="s">
        <v>56</v>
      </c>
      <c r="G441" s="3" t="str">
        <f t="shared" si="8"/>
        <v>insert IGNORE into securitymaster(symbol,company,cik,sector,industry,security_type)values('NEM ','Newmont Mining Corp. (Hldg. Co.) ',null,'Materials ','Gold ','EQUITY');</v>
      </c>
    </row>
    <row r="442" spans="1:7" hidden="1" x14ac:dyDescent="0.45">
      <c r="A442" s="3" t="s">
        <v>1023</v>
      </c>
      <c r="B442" s="3" t="s">
        <v>1024</v>
      </c>
      <c r="C442" s="3" t="s">
        <v>6</v>
      </c>
      <c r="D442" s="3" t="s">
        <v>274</v>
      </c>
      <c r="E442" s="3" t="s">
        <v>1025</v>
      </c>
      <c r="F442" s="3" t="s">
        <v>56</v>
      </c>
      <c r="G442" s="3" t="str">
        <f t="shared" si="8"/>
        <v>insert IGNORE into securitymaster(symbol,company,cik,sector,industry,security_type)values('NWSA ','News Corp. Class A ',null,'Consumer Discretionary ','Publishing ','EQUITY');</v>
      </c>
    </row>
    <row r="443" spans="1:7" hidden="1" x14ac:dyDescent="0.45">
      <c r="A443" s="3" t="s">
        <v>1026</v>
      </c>
      <c r="B443" s="3" t="s">
        <v>1027</v>
      </c>
      <c r="C443" s="3" t="s">
        <v>6</v>
      </c>
      <c r="D443" s="3" t="s">
        <v>274</v>
      </c>
      <c r="E443" s="3" t="s">
        <v>1025</v>
      </c>
      <c r="F443" s="3" t="s">
        <v>56</v>
      </c>
      <c r="G443" s="3" t="str">
        <f t="shared" si="8"/>
        <v>insert IGNORE into securitymaster(symbol,company,cik,sector,industry,security_type)values('NWS ','News Corp. Class B ',null,'Consumer Discretionary ','Publishing ','EQUITY');</v>
      </c>
    </row>
    <row r="444" spans="1:7" hidden="1" x14ac:dyDescent="0.45">
      <c r="A444" s="3" t="s">
        <v>1028</v>
      </c>
      <c r="B444" s="3" t="s">
        <v>1029</v>
      </c>
      <c r="C444" s="3" t="s">
        <v>6</v>
      </c>
      <c r="D444" s="3" t="s">
        <v>278</v>
      </c>
      <c r="E444" s="3" t="s">
        <v>335</v>
      </c>
      <c r="F444" s="3" t="s">
        <v>56</v>
      </c>
      <c r="G444" s="3" t="str">
        <f t="shared" si="8"/>
        <v>insert IGNORE into securitymaster(symbol,company,cik,sector,industry,security_type)values('NEE ','NextEra Energy ',null,'Utilities ','MultiUtilities ','EQUITY');</v>
      </c>
    </row>
    <row r="445" spans="1:7" hidden="1" x14ac:dyDescent="0.45">
      <c r="A445" s="3" t="s">
        <v>1030</v>
      </c>
      <c r="B445" s="3" t="s">
        <v>1031</v>
      </c>
      <c r="C445" s="3" t="s">
        <v>6</v>
      </c>
      <c r="D445" s="3" t="s">
        <v>250</v>
      </c>
      <c r="E445" s="3" t="s">
        <v>1032</v>
      </c>
      <c r="F445" s="3" t="s">
        <v>56</v>
      </c>
      <c r="G445" s="3" t="str">
        <f t="shared" si="8"/>
        <v>insert IGNORE into securitymaster(symbol,company,cik,sector,industry,security_type)values('NLSN ','Nielsen Holdings ',null,'Industrials ','Research &amp; Consulting Services ','EQUITY');</v>
      </c>
    </row>
    <row r="446" spans="1:7" hidden="1" x14ac:dyDescent="0.45">
      <c r="A446" s="3" t="s">
        <v>1033</v>
      </c>
      <c r="B446" s="3" t="s">
        <v>1034</v>
      </c>
      <c r="C446" s="3" t="s">
        <v>6</v>
      </c>
      <c r="D446" s="3" t="s">
        <v>274</v>
      </c>
      <c r="E446" s="3" t="s">
        <v>555</v>
      </c>
      <c r="F446" s="3" t="s">
        <v>56</v>
      </c>
      <c r="G446" s="3" t="str">
        <f t="shared" si="8"/>
        <v>insert IGNORE into securitymaster(symbol,company,cik,sector,industry,security_type)values('NKE ','Nike ',null,'Consumer Discretionary ','Apparel, Accessories &amp; Luxury Goods ','EQUITY');</v>
      </c>
    </row>
    <row r="447" spans="1:7" hidden="1" x14ac:dyDescent="0.45">
      <c r="A447" s="3" t="s">
        <v>1035</v>
      </c>
      <c r="B447" s="3" t="s">
        <v>1036</v>
      </c>
      <c r="C447" s="3" t="s">
        <v>6</v>
      </c>
      <c r="D447" s="3" t="s">
        <v>278</v>
      </c>
      <c r="E447" s="3" t="s">
        <v>335</v>
      </c>
      <c r="F447" s="3" t="s">
        <v>56</v>
      </c>
      <c r="G447" s="3" t="str">
        <f t="shared" si="8"/>
        <v>insert IGNORE into securitymaster(symbol,company,cik,sector,industry,security_type)values('NI ','NiSource Inc. ',null,'Utilities ','MultiUtilities ','EQUITY');</v>
      </c>
    </row>
    <row r="448" spans="1:7" hidden="1" x14ac:dyDescent="0.45">
      <c r="A448" s="3" t="s">
        <v>1037</v>
      </c>
      <c r="B448" s="3" t="s">
        <v>1038</v>
      </c>
      <c r="C448" s="3" t="s">
        <v>6</v>
      </c>
      <c r="D448" s="3" t="s">
        <v>365</v>
      </c>
      <c r="E448" s="3" t="s">
        <v>366</v>
      </c>
      <c r="F448" s="3" t="s">
        <v>56</v>
      </c>
      <c r="G448" s="3" t="str">
        <f t="shared" si="8"/>
        <v>insert IGNORE into securitymaster(symbol,company,cik,sector,industry,security_type)values('NBL ','Noble Energy Inc ',null,'Energy ','Oil &amp; Gas Exploration &amp; Production ','EQUITY');</v>
      </c>
    </row>
    <row r="449" spans="1:7" hidden="1" x14ac:dyDescent="0.45">
      <c r="A449" s="3" t="s">
        <v>1039</v>
      </c>
      <c r="B449" s="3" t="s">
        <v>1040</v>
      </c>
      <c r="C449" s="3" t="s">
        <v>6</v>
      </c>
      <c r="D449" s="3" t="s">
        <v>274</v>
      </c>
      <c r="E449" s="3" t="s">
        <v>937</v>
      </c>
      <c r="F449" s="3" t="s">
        <v>56</v>
      </c>
      <c r="G449" s="3" t="str">
        <f t="shared" si="8"/>
        <v>insert IGNORE into securitymaster(symbol,company,cik,sector,industry,security_type)values('JWN ','Nordstrom ',null,'Consumer Discretionary ','Department Stores ','EQUITY');</v>
      </c>
    </row>
    <row r="450" spans="1:7" hidden="1" x14ac:dyDescent="0.45">
      <c r="A450" s="3" t="s">
        <v>1041</v>
      </c>
      <c r="B450" s="3" t="s">
        <v>1042</v>
      </c>
      <c r="C450" s="3" t="s">
        <v>6</v>
      </c>
      <c r="D450" s="3" t="s">
        <v>250</v>
      </c>
      <c r="E450" s="3" t="s">
        <v>593</v>
      </c>
      <c r="F450" s="3" t="s">
        <v>56</v>
      </c>
      <c r="G450" s="3" t="str">
        <f t="shared" si="8"/>
        <v>insert IGNORE into securitymaster(symbol,company,cik,sector,industry,security_type)values('NSC ','Norfolk Southern Corp. ',null,'Industrials ','Railroads ','EQUITY');</v>
      </c>
    </row>
    <row r="451" spans="1:7" hidden="1" x14ac:dyDescent="0.45">
      <c r="A451" s="3" t="s">
        <v>1043</v>
      </c>
      <c r="B451" s="3" t="s">
        <v>1044</v>
      </c>
      <c r="C451" s="3" t="s">
        <v>6</v>
      </c>
      <c r="D451" s="3" t="s">
        <v>285</v>
      </c>
      <c r="E451" s="3" t="s">
        <v>286</v>
      </c>
      <c r="F451" s="3" t="s">
        <v>56</v>
      </c>
      <c r="G451" s="3" t="str">
        <f t="shared" si="8"/>
        <v>insert IGNORE into securitymaster(symbol,company,cik,sector,industry,security_type)values('NTRS ','Northern Trust Corp. ',null,'Financials ','Asset Management &amp; Custody Banks ','EQUITY');</v>
      </c>
    </row>
    <row r="452" spans="1:7" hidden="1" x14ac:dyDescent="0.45">
      <c r="A452" s="3" t="s">
        <v>1045</v>
      </c>
      <c r="B452" s="3" t="s">
        <v>1046</v>
      </c>
      <c r="C452" s="3" t="s">
        <v>6</v>
      </c>
      <c r="D452" s="3" t="s">
        <v>250</v>
      </c>
      <c r="E452" s="3" t="s">
        <v>391</v>
      </c>
      <c r="F452" s="3" t="s">
        <v>56</v>
      </c>
      <c r="G452" s="3" t="str">
        <f t="shared" si="8"/>
        <v>insert IGNORE into securitymaster(symbol,company,cik,sector,industry,security_type)values('NOC ','Northrop Grumman Corp. ',null,'Industrials ','Aerospace &amp; Defense ','EQUITY');</v>
      </c>
    </row>
    <row r="453" spans="1:7" hidden="1" x14ac:dyDescent="0.45">
      <c r="A453" s="3" t="s">
        <v>1047</v>
      </c>
      <c r="B453" s="3" t="s">
        <v>1048</v>
      </c>
      <c r="C453" s="3" t="s">
        <v>6</v>
      </c>
      <c r="D453" s="3" t="s">
        <v>278</v>
      </c>
      <c r="E453" s="3" t="s">
        <v>279</v>
      </c>
      <c r="F453" s="3" t="s">
        <v>56</v>
      </c>
      <c r="G453" s="3" t="str">
        <f t="shared" si="8"/>
        <v>insert IGNORE into securitymaster(symbol,company,cik,sector,industry,security_type)values('NRG ','NRG Energy ',null,'Utilities ','Independent Power Producers &amp; Energy Traders ','EQUITY');</v>
      </c>
    </row>
    <row r="454" spans="1:7" hidden="1" x14ac:dyDescent="0.45">
      <c r="A454" s="3" t="s">
        <v>1049</v>
      </c>
      <c r="B454" s="3" t="s">
        <v>1050</v>
      </c>
      <c r="C454" s="3" t="s">
        <v>6</v>
      </c>
      <c r="D454" s="3" t="s">
        <v>294</v>
      </c>
      <c r="E454" s="3" t="s">
        <v>1051</v>
      </c>
      <c r="F454" s="3" t="s">
        <v>56</v>
      </c>
      <c r="G454" s="3" t="str">
        <f t="shared" si="8"/>
        <v>insert IGNORE into securitymaster(symbol,company,cik,sector,industry,security_type)values('NUE ','Nucor Corp. ',null,'Materials ','Steel ','EQUITY');</v>
      </c>
    </row>
    <row r="455" spans="1:7" hidden="1" x14ac:dyDescent="0.45">
      <c r="A455" s="3" t="s">
        <v>1052</v>
      </c>
      <c r="B455" s="3" t="s">
        <v>1053</v>
      </c>
      <c r="C455" s="3" t="s">
        <v>6</v>
      </c>
      <c r="D455" s="3" t="s">
        <v>261</v>
      </c>
      <c r="E455" s="3" t="s">
        <v>369</v>
      </c>
      <c r="F455" s="3" t="s">
        <v>56</v>
      </c>
      <c r="G455" s="3" t="str">
        <f t="shared" si="8"/>
        <v>insert IGNORE into securitymaster(symbol,company,cik,sector,industry,security_type)values('NVDA ','Nvidia Corporation ',null,'Information Technology ','Semiconductors ','EQUITY');</v>
      </c>
    </row>
    <row r="456" spans="1:7" hidden="1" x14ac:dyDescent="0.45">
      <c r="A456" s="3" t="s">
        <v>1054</v>
      </c>
      <c r="B456" s="3" t="s">
        <v>1055</v>
      </c>
      <c r="C456" s="3" t="s">
        <v>6</v>
      </c>
      <c r="D456" s="3" t="s">
        <v>274</v>
      </c>
      <c r="E456" s="3" t="s">
        <v>407</v>
      </c>
      <c r="F456" s="3" t="s">
        <v>56</v>
      </c>
      <c r="G456" s="3" t="str">
        <f t="shared" si="8"/>
        <v>insert IGNORE into securitymaster(symbol,company,cik,sector,industry,security_type)values('ORLY ','O'Reilly Automotive ',null,'Consumer Discretionary ','Specialty Stores ','EQUITY');</v>
      </c>
    </row>
    <row r="457" spans="1:7" hidden="1" x14ac:dyDescent="0.45">
      <c r="A457" s="3" t="s">
        <v>1056</v>
      </c>
      <c r="B457" s="3" t="s">
        <v>1057</v>
      </c>
      <c r="C457" s="3" t="s">
        <v>6</v>
      </c>
      <c r="D457" s="3" t="s">
        <v>365</v>
      </c>
      <c r="E457" s="3" t="s">
        <v>366</v>
      </c>
      <c r="F457" s="3" t="s">
        <v>56</v>
      </c>
      <c r="G457" s="3" t="str">
        <f t="shared" si="8"/>
        <v>insert IGNORE into securitymaster(symbol,company,cik,sector,industry,security_type)values('OXY ','Occidental Petroleum ',null,'Energy ','Oil &amp; Gas Exploration &amp; Production ','EQUITY');</v>
      </c>
    </row>
    <row r="458" spans="1:7" hidden="1" x14ac:dyDescent="0.45">
      <c r="A458" s="3" t="s">
        <v>1058</v>
      </c>
      <c r="B458" s="3" t="s">
        <v>1059</v>
      </c>
      <c r="C458" s="3" t="s">
        <v>6</v>
      </c>
      <c r="D458" s="3" t="s">
        <v>274</v>
      </c>
      <c r="E458" s="3" t="s">
        <v>847</v>
      </c>
      <c r="F458" s="3" t="s">
        <v>56</v>
      </c>
      <c r="G458" s="3" t="str">
        <f t="shared" si="8"/>
        <v>insert IGNORE into securitymaster(symbol,company,cik,sector,industry,security_type)values('OMC ','Omnicom Group ',null,'Consumer Discretionary ','Advertising ','EQUITY');</v>
      </c>
    </row>
    <row r="459" spans="1:7" hidden="1" x14ac:dyDescent="0.45">
      <c r="A459" s="3" t="s">
        <v>1060</v>
      </c>
      <c r="B459" s="3" t="s">
        <v>1061</v>
      </c>
      <c r="C459" s="3" t="s">
        <v>6</v>
      </c>
      <c r="D459" s="3" t="s">
        <v>365</v>
      </c>
      <c r="E459" s="3" t="s">
        <v>366</v>
      </c>
      <c r="F459" s="3" t="s">
        <v>56</v>
      </c>
      <c r="G459" s="3" t="str">
        <f t="shared" si="8"/>
        <v>insert IGNORE into securitymaster(symbol,company,cik,sector,industry,security_type)values('OKE ','ONEOK ',null,'Energy ','Oil &amp; Gas Exploration &amp; Production ','EQUITY');</v>
      </c>
    </row>
    <row r="460" spans="1:7" hidden="1" x14ac:dyDescent="0.45">
      <c r="A460" s="3" t="s">
        <v>1062</v>
      </c>
      <c r="B460" s="3" t="s">
        <v>1063</v>
      </c>
      <c r="C460" s="3" t="s">
        <v>6</v>
      </c>
      <c r="D460" s="3" t="s">
        <v>261</v>
      </c>
      <c r="E460" s="3" t="s">
        <v>271</v>
      </c>
      <c r="F460" s="3" t="s">
        <v>56</v>
      </c>
      <c r="G460" s="3" t="str">
        <f t="shared" si="8"/>
        <v>insert IGNORE into securitymaster(symbol,company,cik,sector,industry,security_type)values('ORCL ','Oracle Corp. ',null,'Information Technology ','Application Software ','EQUITY');</v>
      </c>
    </row>
    <row r="461" spans="1:7" hidden="1" x14ac:dyDescent="0.45">
      <c r="A461" s="3" t="s">
        <v>1064</v>
      </c>
      <c r="B461" s="3" t="s">
        <v>1065</v>
      </c>
      <c r="C461" s="3" t="s">
        <v>6</v>
      </c>
      <c r="D461" s="3" t="s">
        <v>250</v>
      </c>
      <c r="E461" s="3" t="s">
        <v>489</v>
      </c>
      <c r="F461" s="3" t="s">
        <v>56</v>
      </c>
      <c r="G461" s="3" t="str">
        <f t="shared" si="8"/>
        <v>insert IGNORE into securitymaster(symbol,company,cik,sector,industry,security_type)values('PCAR ','PACCAR Inc. ',null,'Industrials ','Construction &amp; Farm Machinery &amp; Heavy Trucks ','EQUITY');</v>
      </c>
    </row>
    <row r="462" spans="1:7" hidden="1" x14ac:dyDescent="0.45">
      <c r="A462" s="3" t="s">
        <v>1066</v>
      </c>
      <c r="B462" s="3" t="s">
        <v>1067</v>
      </c>
      <c r="C462" s="3" t="s">
        <v>6</v>
      </c>
      <c r="D462" s="3" t="s">
        <v>250</v>
      </c>
      <c r="E462" s="3" t="s">
        <v>251</v>
      </c>
      <c r="F462" s="3" t="s">
        <v>56</v>
      </c>
      <c r="G462" s="3" t="str">
        <f t="shared" si="8"/>
        <v>insert IGNORE into securitymaster(symbol,company,cik,sector,industry,security_type)values('PH ','Parker-Hannifin ',null,'Industrials ','Industrial Conglomerates ','EQUITY');</v>
      </c>
    </row>
    <row r="463" spans="1:7" hidden="1" x14ac:dyDescent="0.45">
      <c r="A463" s="3" t="s">
        <v>1068</v>
      </c>
      <c r="B463" s="3" t="s">
        <v>1069</v>
      </c>
      <c r="C463" s="3" t="s">
        <v>6</v>
      </c>
      <c r="D463" s="3" t="s">
        <v>254</v>
      </c>
      <c r="E463" s="3" t="s">
        <v>618</v>
      </c>
      <c r="F463" s="3" t="s">
        <v>56</v>
      </c>
      <c r="G463" s="3" t="str">
        <f t="shared" si="8"/>
        <v>insert IGNORE into securitymaster(symbol,company,cik,sector,industry,security_type)values('PDCO ','Patterson Companies ',null,'Health Care ','Health Care Supplies ','EQUITY');</v>
      </c>
    </row>
    <row r="464" spans="1:7" hidden="1" x14ac:dyDescent="0.45">
      <c r="A464" s="3" t="s">
        <v>1070</v>
      </c>
      <c r="B464" s="3" t="s">
        <v>1071</v>
      </c>
      <c r="C464" s="3" t="s">
        <v>6</v>
      </c>
      <c r="D464" s="3" t="s">
        <v>261</v>
      </c>
      <c r="E464" s="3" t="s">
        <v>298</v>
      </c>
      <c r="F464" s="3" t="s">
        <v>56</v>
      </c>
      <c r="G464" s="3" t="str">
        <f t="shared" si="8"/>
        <v>insert IGNORE into securitymaster(symbol,company,cik,sector,industry,security_type)values('PAYX ','Paychex Inc. ',null,'Information Technology ','Internet Software &amp; Services ','EQUITY');</v>
      </c>
    </row>
    <row r="465" spans="1:7" hidden="1" x14ac:dyDescent="0.45">
      <c r="A465" s="3" t="s">
        <v>1072</v>
      </c>
      <c r="B465" s="3" t="s">
        <v>1073</v>
      </c>
      <c r="C465" s="3" t="s">
        <v>6</v>
      </c>
      <c r="D465" s="3" t="s">
        <v>261</v>
      </c>
      <c r="E465" s="3" t="s">
        <v>318</v>
      </c>
      <c r="F465" s="3" t="s">
        <v>56</v>
      </c>
      <c r="G465" s="3" t="str">
        <f t="shared" si="8"/>
        <v>insert IGNORE into securitymaster(symbol,company,cik,sector,industry,security_type)values('PYPL ','PayPal ',null,'Information Technology ','Data Processing &amp; Outsourced Services ','EQUITY');</v>
      </c>
    </row>
    <row r="466" spans="1:7" hidden="1" x14ac:dyDescent="0.45">
      <c r="A466" s="3" t="s">
        <v>1074</v>
      </c>
      <c r="B466" s="3" t="s">
        <v>1075</v>
      </c>
      <c r="C466" s="3" t="s">
        <v>6</v>
      </c>
      <c r="D466" s="3" t="s">
        <v>250</v>
      </c>
      <c r="E466" s="3" t="s">
        <v>251</v>
      </c>
      <c r="F466" s="3" t="s">
        <v>56</v>
      </c>
      <c r="G466" s="3" t="str">
        <f t="shared" si="8"/>
        <v>insert IGNORE into securitymaster(symbol,company,cik,sector,industry,security_type)values('PNR ','Pentair Ltd. ',null,'Industrials ','Industrial Conglomerates ','EQUITY');</v>
      </c>
    </row>
    <row r="467" spans="1:7" hidden="1" x14ac:dyDescent="0.45">
      <c r="A467" s="3" t="s">
        <v>1076</v>
      </c>
      <c r="B467" s="3" t="s">
        <v>1077</v>
      </c>
      <c r="C467" s="3" t="s">
        <v>6</v>
      </c>
      <c r="D467" s="3" t="s">
        <v>285</v>
      </c>
      <c r="E467" s="3" t="s">
        <v>1078</v>
      </c>
      <c r="F467" s="3" t="s">
        <v>56</v>
      </c>
      <c r="G467" s="3" t="str">
        <f t="shared" si="8"/>
        <v>insert IGNORE into securitymaster(symbol,company,cik,sector,industry,security_type)values('PBCT ','People's United Financial ',null,'Financials ','Thrifts &amp; Mortgage Finance ','EQUITY');</v>
      </c>
    </row>
    <row r="468" spans="1:7" hidden="1" x14ac:dyDescent="0.45">
      <c r="A468" s="3" t="s">
        <v>1079</v>
      </c>
      <c r="B468" s="3" t="s">
        <v>1080</v>
      </c>
      <c r="C468" s="3" t="s">
        <v>6</v>
      </c>
      <c r="D468" s="3" t="s">
        <v>328</v>
      </c>
      <c r="E468" s="3" t="s">
        <v>558</v>
      </c>
      <c r="F468" s="3" t="s">
        <v>56</v>
      </c>
      <c r="G468" s="3" t="str">
        <f t="shared" si="8"/>
        <v>insert IGNORE into securitymaster(symbol,company,cik,sector,industry,security_type)values('PEP ','PepsiCo Inc. ',null,'Consumer Staples ','Soft Drinks ','EQUITY');</v>
      </c>
    </row>
    <row r="469" spans="1:7" hidden="1" x14ac:dyDescent="0.45">
      <c r="A469" s="3" t="s">
        <v>1081</v>
      </c>
      <c r="B469" s="3" t="s">
        <v>1082</v>
      </c>
      <c r="C469" s="3" t="s">
        <v>6</v>
      </c>
      <c r="D469" s="3" t="s">
        <v>254</v>
      </c>
      <c r="E469" s="3" t="s">
        <v>255</v>
      </c>
      <c r="F469" s="3" t="s">
        <v>56</v>
      </c>
      <c r="G469" s="3" t="str">
        <f t="shared" si="8"/>
        <v>insert IGNORE into securitymaster(symbol,company,cik,sector,industry,security_type)values('PKI ','PerkinElmer ',null,'Health Care ','Health Care Equipment ','EQUITY');</v>
      </c>
    </row>
    <row r="470" spans="1:7" hidden="1" x14ac:dyDescent="0.45">
      <c r="A470" s="3" t="s">
        <v>1083</v>
      </c>
      <c r="B470" s="3" t="s">
        <v>1084</v>
      </c>
      <c r="C470" s="3" t="s">
        <v>6</v>
      </c>
      <c r="D470" s="3" t="s">
        <v>254</v>
      </c>
      <c r="E470" s="3" t="s">
        <v>258</v>
      </c>
      <c r="F470" s="3" t="s">
        <v>56</v>
      </c>
      <c r="G470" s="3" t="str">
        <f t="shared" si="8"/>
        <v>insert IGNORE into securitymaster(symbol,company,cik,sector,industry,security_type)values('PRGO ','Perrigo ',null,'Health Care ','Pharmaceuticals ','EQUITY');</v>
      </c>
    </row>
    <row r="471" spans="1:7" hidden="1" x14ac:dyDescent="0.45">
      <c r="A471" s="3" t="s">
        <v>1085</v>
      </c>
      <c r="B471" s="3" t="s">
        <v>1086</v>
      </c>
      <c r="C471" s="3" t="s">
        <v>6</v>
      </c>
      <c r="D471" s="3" t="s">
        <v>254</v>
      </c>
      <c r="E471" s="3" t="s">
        <v>258</v>
      </c>
      <c r="F471" s="3" t="s">
        <v>56</v>
      </c>
      <c r="G471" s="3" t="str">
        <f t="shared" si="8"/>
        <v>insert IGNORE into securitymaster(symbol,company,cik,sector,industry,security_type)values('PFE ','Pfizer Inc. ',null,'Health Care ','Pharmaceuticals ','EQUITY');</v>
      </c>
    </row>
    <row r="472" spans="1:7" hidden="1" x14ac:dyDescent="0.45">
      <c r="A472" s="3" t="s">
        <v>1087</v>
      </c>
      <c r="B472" s="3" t="s">
        <v>1088</v>
      </c>
      <c r="C472" s="3" t="s">
        <v>6</v>
      </c>
      <c r="D472" s="3" t="s">
        <v>278</v>
      </c>
      <c r="E472" s="3" t="s">
        <v>335</v>
      </c>
      <c r="F472" s="3" t="s">
        <v>56</v>
      </c>
      <c r="G472" s="3" t="str">
        <f t="shared" si="8"/>
        <v>insert IGNORE into securitymaster(symbol,company,cik,sector,industry,security_type)values('PCG ','PG&amp;E Corp. ',null,'Utilities ','MultiUtilities ','EQUITY');</v>
      </c>
    </row>
    <row r="473" spans="1:7" hidden="1" x14ac:dyDescent="0.45">
      <c r="A473" s="3" t="s">
        <v>1089</v>
      </c>
      <c r="B473" s="3" t="s">
        <v>1090</v>
      </c>
      <c r="C473" s="3" t="s">
        <v>6</v>
      </c>
      <c r="D473" s="3" t="s">
        <v>328</v>
      </c>
      <c r="E473" s="3" t="s">
        <v>329</v>
      </c>
      <c r="F473" s="3" t="s">
        <v>56</v>
      </c>
      <c r="G473" s="3" t="str">
        <f t="shared" si="8"/>
        <v>insert IGNORE into securitymaster(symbol,company,cik,sector,industry,security_type)values('PM ','Philip Morris International ',null,'Consumer Staples ','Tobacco ','EQUITY');</v>
      </c>
    </row>
    <row r="474" spans="1:7" hidden="1" x14ac:dyDescent="0.45">
      <c r="A474" s="3" t="s">
        <v>1091</v>
      </c>
      <c r="B474" s="3" t="s">
        <v>1092</v>
      </c>
      <c r="C474" s="3" t="s">
        <v>6</v>
      </c>
      <c r="D474" s="3" t="s">
        <v>365</v>
      </c>
      <c r="E474" s="3" t="s">
        <v>885</v>
      </c>
      <c r="F474" s="3" t="s">
        <v>56</v>
      </c>
      <c r="G474" s="3" t="str">
        <f t="shared" si="8"/>
        <v>insert IGNORE into securitymaster(symbol,company,cik,sector,industry,security_type)values('PSX ','Phillips 66 ',null,'Energy ','Oil &amp; Gas Refining &amp; Marketing &amp; Transportation ','EQUITY');</v>
      </c>
    </row>
    <row r="475" spans="1:7" hidden="1" x14ac:dyDescent="0.45">
      <c r="A475" s="3" t="s">
        <v>1093</v>
      </c>
      <c r="B475" s="3" t="s">
        <v>1094</v>
      </c>
      <c r="C475" s="3" t="s">
        <v>6</v>
      </c>
      <c r="D475" s="3" t="s">
        <v>278</v>
      </c>
      <c r="E475" s="3" t="s">
        <v>335</v>
      </c>
      <c r="F475" s="3" t="s">
        <v>56</v>
      </c>
      <c r="G475" s="3" t="str">
        <f t="shared" ref="G475:G538" si="9">"insert IGNORE into securitymaster("&amp;$A$1&amp;","&amp;$B$1&amp;","&amp;$C$1&amp;","&amp;$D$1&amp;","&amp;$E$1&amp;","&amp;$F$1&amp;")values("&amp;IF(A475="null","null", "'"&amp;A475&amp;"'")&amp;","&amp;IF(B475="null","null", "'"&amp;B475&amp;"'")&amp;","&amp;IF(C475="null","null", "'"&amp;C475&amp;"'")&amp;","&amp;IF(D475="null","null", "'"&amp;D475&amp;"'")&amp;","&amp;IF(E475="null","null", "'"&amp;E475&amp;"'")&amp;","&amp;IF(F475="null","null", "'"&amp;F475&amp;"'")&amp;");"</f>
        <v>insert IGNORE into securitymaster(symbol,company,cik,sector,industry,security_type)values('PNW ','Pinnacle West Capital ',null,'Utilities ','MultiUtilities ','EQUITY');</v>
      </c>
    </row>
    <row r="476" spans="1:7" hidden="1" x14ac:dyDescent="0.45">
      <c r="A476" s="3" t="s">
        <v>1095</v>
      </c>
      <c r="B476" s="3" t="s">
        <v>1096</v>
      </c>
      <c r="C476" s="3" t="s">
        <v>6</v>
      </c>
      <c r="D476" s="3" t="s">
        <v>365</v>
      </c>
      <c r="E476" s="3" t="s">
        <v>366</v>
      </c>
      <c r="F476" s="3" t="s">
        <v>56</v>
      </c>
      <c r="G476" s="3" t="str">
        <f t="shared" si="9"/>
        <v>insert IGNORE into securitymaster(symbol,company,cik,sector,industry,security_type)values('PXD ','Pioneer Natural Resources ',null,'Energy ','Oil &amp; Gas Exploration &amp; Production ','EQUITY');</v>
      </c>
    </row>
    <row r="477" spans="1:7" hidden="1" x14ac:dyDescent="0.45">
      <c r="A477" s="3" t="s">
        <v>1097</v>
      </c>
      <c r="B477" s="3" t="s">
        <v>1098</v>
      </c>
      <c r="C477" s="3" t="s">
        <v>6</v>
      </c>
      <c r="D477" s="3" t="s">
        <v>250</v>
      </c>
      <c r="E477" s="3" t="s">
        <v>1099</v>
      </c>
      <c r="F477" s="3" t="s">
        <v>56</v>
      </c>
      <c r="G477" s="3" t="str">
        <f t="shared" si="9"/>
        <v>insert IGNORE into securitymaster(symbol,company,cik,sector,industry,security_type)values('PBI ','Pitney-Bowes ',null,'Industrials ','Technology, Hardware, Software and Supplies ','EQUITY');</v>
      </c>
    </row>
    <row r="478" spans="1:7" hidden="1" x14ac:dyDescent="0.45">
      <c r="A478" s="3" t="s">
        <v>1100</v>
      </c>
      <c r="B478" s="3" t="s">
        <v>1101</v>
      </c>
      <c r="C478" s="3" t="s">
        <v>6</v>
      </c>
      <c r="D478" s="3" t="s">
        <v>285</v>
      </c>
      <c r="E478" s="3" t="s">
        <v>424</v>
      </c>
      <c r="F478" s="3" t="s">
        <v>56</v>
      </c>
      <c r="G478" s="3" t="str">
        <f t="shared" si="9"/>
        <v>insert IGNORE into securitymaster(symbol,company,cik,sector,industry,security_type)values('PNC ','PNC Financial Services ',null,'Financials ','Banks ','EQUITY');</v>
      </c>
    </row>
    <row r="479" spans="1:7" hidden="1" x14ac:dyDescent="0.45">
      <c r="A479" s="3" t="s">
        <v>1102</v>
      </c>
      <c r="B479" s="3" t="s">
        <v>1103</v>
      </c>
      <c r="C479" s="3" t="s">
        <v>6</v>
      </c>
      <c r="D479" s="3" t="s">
        <v>274</v>
      </c>
      <c r="E479" s="3" t="s">
        <v>555</v>
      </c>
      <c r="F479" s="3" t="s">
        <v>56</v>
      </c>
      <c r="G479" s="3" t="str">
        <f t="shared" si="9"/>
        <v>insert IGNORE into securitymaster(symbol,company,cik,sector,industry,security_type)values('RL ','Polo Ralph Lauren Corp. ',null,'Consumer Discretionary ','Apparel, Accessories &amp; Luxury Goods ','EQUITY');</v>
      </c>
    </row>
    <row r="480" spans="1:7" hidden="1" x14ac:dyDescent="0.45">
      <c r="A480" s="3" t="s">
        <v>1104</v>
      </c>
      <c r="B480" s="3" t="s">
        <v>1105</v>
      </c>
      <c r="C480" s="3" t="s">
        <v>6</v>
      </c>
      <c r="D480" s="3" t="s">
        <v>294</v>
      </c>
      <c r="E480" s="3" t="s">
        <v>640</v>
      </c>
      <c r="F480" s="3" t="s">
        <v>56</v>
      </c>
      <c r="G480" s="3" t="str">
        <f t="shared" si="9"/>
        <v>insert IGNORE into securitymaster(symbol,company,cik,sector,industry,security_type)values('PPG ','PPG Industries ',null,'Materials ','Diversified Chemicals ','EQUITY');</v>
      </c>
    </row>
    <row r="481" spans="1:7" hidden="1" x14ac:dyDescent="0.45">
      <c r="A481" s="3" t="s">
        <v>1106</v>
      </c>
      <c r="B481" s="3" t="s">
        <v>1107</v>
      </c>
      <c r="C481" s="3" t="s">
        <v>6</v>
      </c>
      <c r="D481" s="3" t="s">
        <v>278</v>
      </c>
      <c r="E481" s="3" t="s">
        <v>309</v>
      </c>
      <c r="F481" s="3" t="s">
        <v>56</v>
      </c>
      <c r="G481" s="3" t="str">
        <f t="shared" si="9"/>
        <v>insert IGNORE into securitymaster(symbol,company,cik,sector,industry,security_type)values('PPL ','PPL Corp. ',null,'Utilities ','Electric Utilities ','EQUITY');</v>
      </c>
    </row>
    <row r="482" spans="1:7" hidden="1" x14ac:dyDescent="0.45">
      <c r="A482" s="3" t="s">
        <v>1108</v>
      </c>
      <c r="B482" s="3" t="s">
        <v>1109</v>
      </c>
      <c r="C482" s="3" t="s">
        <v>6</v>
      </c>
      <c r="D482" s="3" t="s">
        <v>294</v>
      </c>
      <c r="E482" s="3" t="s">
        <v>295</v>
      </c>
      <c r="F482" s="3" t="s">
        <v>56</v>
      </c>
      <c r="G482" s="3" t="str">
        <f t="shared" si="9"/>
        <v>insert IGNORE into securitymaster(symbol,company,cik,sector,industry,security_type)values('PX ','Praxair Inc. ',null,'Materials ','Industrial Gases ','EQUITY');</v>
      </c>
    </row>
    <row r="483" spans="1:7" hidden="1" x14ac:dyDescent="0.45">
      <c r="A483" s="3" t="s">
        <v>1110</v>
      </c>
      <c r="B483" s="3" t="s">
        <v>1111</v>
      </c>
      <c r="C483" s="3" t="s">
        <v>6</v>
      </c>
      <c r="D483" s="3" t="s">
        <v>274</v>
      </c>
      <c r="E483" s="3" t="s">
        <v>332</v>
      </c>
      <c r="F483" s="3" t="s">
        <v>56</v>
      </c>
      <c r="G483" s="3" t="str">
        <f t="shared" si="9"/>
        <v>insert IGNORE into securitymaster(symbol,company,cik,sector,industry,security_type)values('PCLN ','Priceline.com Inc ',null,'Consumer Discretionary ','Internet &amp; Direct Marketing Retail ','EQUITY');</v>
      </c>
    </row>
    <row r="484" spans="1:7" hidden="1" x14ac:dyDescent="0.45">
      <c r="A484" s="3" t="s">
        <v>1112</v>
      </c>
      <c r="B484" s="3" t="s">
        <v>1113</v>
      </c>
      <c r="C484" s="3" t="s">
        <v>6</v>
      </c>
      <c r="D484" s="3" t="s">
        <v>285</v>
      </c>
      <c r="E484" s="3" t="s">
        <v>683</v>
      </c>
      <c r="F484" s="3" t="s">
        <v>56</v>
      </c>
      <c r="G484" s="3" t="str">
        <f t="shared" si="9"/>
        <v>insert IGNORE into securitymaster(symbol,company,cik,sector,industry,security_type)values('PFG ','Principal Financial Group ',null,'Financials ','Diversified Financial Services ','EQUITY');</v>
      </c>
    </row>
    <row r="485" spans="1:7" hidden="1" x14ac:dyDescent="0.45">
      <c r="A485" s="3" t="s">
        <v>1114</v>
      </c>
      <c r="B485" s="3" t="s">
        <v>1115</v>
      </c>
      <c r="C485" s="3" t="s">
        <v>6</v>
      </c>
      <c r="D485" s="3" t="s">
        <v>328</v>
      </c>
      <c r="E485" s="3" t="s">
        <v>586</v>
      </c>
      <c r="F485" s="3" t="s">
        <v>56</v>
      </c>
      <c r="G485" s="3" t="str">
        <f t="shared" si="9"/>
        <v>insert IGNORE into securitymaster(symbol,company,cik,sector,industry,security_type)values('PG ','Procter &amp; Gamble ',null,'Consumer Staples ','Personal Products ','EQUITY');</v>
      </c>
    </row>
    <row r="486" spans="1:7" hidden="1" x14ac:dyDescent="0.45">
      <c r="A486" s="3" t="s">
        <v>1116</v>
      </c>
      <c r="B486" s="3" t="s">
        <v>1117</v>
      </c>
      <c r="C486" s="3" t="s">
        <v>6</v>
      </c>
      <c r="D486" s="3" t="s">
        <v>285</v>
      </c>
      <c r="E486" s="3" t="s">
        <v>321</v>
      </c>
      <c r="F486" s="3" t="s">
        <v>56</v>
      </c>
      <c r="G486" s="3" t="str">
        <f t="shared" si="9"/>
        <v>insert IGNORE into securitymaster(symbol,company,cik,sector,industry,security_type)values('PGR ','Progressive Corp. ',null,'Financials ','Property &amp; Casualty Insurance ','EQUITY');</v>
      </c>
    </row>
    <row r="487" spans="1:7" hidden="1" x14ac:dyDescent="0.45">
      <c r="A487" s="3" t="s">
        <v>1118</v>
      </c>
      <c r="B487" s="3" t="s">
        <v>1119</v>
      </c>
      <c r="C487" s="3" t="s">
        <v>6</v>
      </c>
      <c r="D487" s="3" t="s">
        <v>347</v>
      </c>
      <c r="E487" s="3" t="s">
        <v>379</v>
      </c>
      <c r="F487" s="3" t="s">
        <v>56</v>
      </c>
      <c r="G487" s="3" t="str">
        <f t="shared" si="9"/>
        <v>insert IGNORE into securitymaster(symbol,company,cik,sector,industry,security_type)values('PLD ','Prologis ',null,'Real Estate ','REITs ','EQUITY');</v>
      </c>
    </row>
    <row r="488" spans="1:7" hidden="1" x14ac:dyDescent="0.45">
      <c r="A488" s="3" t="s">
        <v>1120</v>
      </c>
      <c r="B488" s="3" t="s">
        <v>1121</v>
      </c>
      <c r="C488" s="3" t="s">
        <v>6</v>
      </c>
      <c r="D488" s="3" t="s">
        <v>285</v>
      </c>
      <c r="E488" s="3" t="s">
        <v>683</v>
      </c>
      <c r="F488" s="3" t="s">
        <v>56</v>
      </c>
      <c r="G488" s="3" t="str">
        <f t="shared" si="9"/>
        <v>insert IGNORE into securitymaster(symbol,company,cik,sector,industry,security_type)values('PRU ','Prudential Financial ',null,'Financials ','Diversified Financial Services ','EQUITY');</v>
      </c>
    </row>
    <row r="489" spans="1:7" hidden="1" x14ac:dyDescent="0.45">
      <c r="A489" s="3" t="s">
        <v>1122</v>
      </c>
      <c r="B489" s="3" t="s">
        <v>1123</v>
      </c>
      <c r="C489" s="3" t="s">
        <v>6</v>
      </c>
      <c r="D489" s="3" t="s">
        <v>278</v>
      </c>
      <c r="E489" s="3" t="s">
        <v>309</v>
      </c>
      <c r="F489" s="3" t="s">
        <v>56</v>
      </c>
      <c r="G489" s="3" t="str">
        <f t="shared" si="9"/>
        <v>insert IGNORE into securitymaster(symbol,company,cik,sector,industry,security_type)values('PEG ','Public Serv. Enterprise Inc. ',null,'Utilities ','Electric Utilities ','EQUITY');</v>
      </c>
    </row>
    <row r="490" spans="1:7" hidden="1" x14ac:dyDescent="0.45">
      <c r="A490" s="3" t="s">
        <v>1124</v>
      </c>
      <c r="B490" s="3" t="s">
        <v>1125</v>
      </c>
      <c r="C490" s="3" t="s">
        <v>6</v>
      </c>
      <c r="D490" s="3" t="s">
        <v>347</v>
      </c>
      <c r="E490" s="3" t="s">
        <v>379</v>
      </c>
      <c r="F490" s="3" t="s">
        <v>56</v>
      </c>
      <c r="G490" s="3" t="str">
        <f t="shared" si="9"/>
        <v>insert IGNORE into securitymaster(symbol,company,cik,sector,industry,security_type)values('PSA ','Public Storage ',null,'Real Estate ','REITs ','EQUITY');</v>
      </c>
    </row>
    <row r="491" spans="1:7" hidden="1" x14ac:dyDescent="0.45">
      <c r="A491" s="3" t="s">
        <v>1126</v>
      </c>
      <c r="B491" s="3" t="s">
        <v>1127</v>
      </c>
      <c r="C491" s="3" t="s">
        <v>6</v>
      </c>
      <c r="D491" s="3" t="s">
        <v>274</v>
      </c>
      <c r="E491" s="3" t="s">
        <v>602</v>
      </c>
      <c r="F491" s="3" t="s">
        <v>56</v>
      </c>
      <c r="G491" s="3" t="str">
        <f t="shared" si="9"/>
        <v>insert IGNORE into securitymaster(symbol,company,cik,sector,industry,security_type)values('PHM ','Pulte Homes Inc. ',null,'Consumer Discretionary ','Homebuilding ','EQUITY');</v>
      </c>
    </row>
    <row r="492" spans="1:7" hidden="1" x14ac:dyDescent="0.45">
      <c r="A492" s="3" t="s">
        <v>1128</v>
      </c>
      <c r="B492" s="3" t="s">
        <v>1129</v>
      </c>
      <c r="C492" s="3" t="s">
        <v>6</v>
      </c>
      <c r="D492" s="3" t="s">
        <v>274</v>
      </c>
      <c r="E492" s="3" t="s">
        <v>555</v>
      </c>
      <c r="F492" s="3" t="s">
        <v>56</v>
      </c>
      <c r="G492" s="3" t="str">
        <f t="shared" si="9"/>
        <v>insert IGNORE into securitymaster(symbol,company,cik,sector,industry,security_type)values('PVH ','PVH Corp. ',null,'Consumer Discretionary ','Apparel, Accessories &amp; Luxury Goods ','EQUITY');</v>
      </c>
    </row>
    <row r="493" spans="1:7" hidden="1" x14ac:dyDescent="0.45">
      <c r="A493" s="3" t="s">
        <v>1130</v>
      </c>
      <c r="B493" s="3" t="s">
        <v>1131</v>
      </c>
      <c r="C493" s="3" t="s">
        <v>6</v>
      </c>
      <c r="D493" s="3" t="s">
        <v>261</v>
      </c>
      <c r="E493" s="3" t="s">
        <v>369</v>
      </c>
      <c r="F493" s="3" t="s">
        <v>56</v>
      </c>
      <c r="G493" s="3" t="str">
        <f t="shared" si="9"/>
        <v>insert IGNORE into securitymaster(symbol,company,cik,sector,industry,security_type)values('QRVO ','Qorvo ',null,'Information Technology ','Semiconductors ','EQUITY');</v>
      </c>
    </row>
    <row r="494" spans="1:7" hidden="1" x14ac:dyDescent="0.45">
      <c r="A494" s="3" t="s">
        <v>1132</v>
      </c>
      <c r="B494" s="3" t="s">
        <v>1133</v>
      </c>
      <c r="C494" s="3" t="s">
        <v>6</v>
      </c>
      <c r="D494" s="3" t="s">
        <v>250</v>
      </c>
      <c r="E494" s="3" t="s">
        <v>251</v>
      </c>
      <c r="F494" s="3" t="s">
        <v>56</v>
      </c>
      <c r="G494" s="3" t="str">
        <f t="shared" si="9"/>
        <v>insert IGNORE into securitymaster(symbol,company,cik,sector,industry,security_type)values('PWR ','Quanta Services Inc. ',null,'Industrials ','Industrial Conglomerates ','EQUITY');</v>
      </c>
    </row>
    <row r="495" spans="1:7" hidden="1" x14ac:dyDescent="0.45">
      <c r="A495" s="3" t="s">
        <v>1134</v>
      </c>
      <c r="B495" s="3" t="s">
        <v>1135</v>
      </c>
      <c r="C495" s="3" t="s">
        <v>6</v>
      </c>
      <c r="D495" s="3" t="s">
        <v>261</v>
      </c>
      <c r="E495" s="3" t="s">
        <v>369</v>
      </c>
      <c r="F495" s="3" t="s">
        <v>56</v>
      </c>
      <c r="G495" s="3" t="str">
        <f t="shared" si="9"/>
        <v>insert IGNORE into securitymaster(symbol,company,cik,sector,industry,security_type)values('QCOM ','QUALCOMM Inc. ',null,'Information Technology ','Semiconductors ','EQUITY');</v>
      </c>
    </row>
    <row r="496" spans="1:7" hidden="1" x14ac:dyDescent="0.45">
      <c r="A496" s="3" t="s">
        <v>1136</v>
      </c>
      <c r="B496" s="3" t="s">
        <v>1137</v>
      </c>
      <c r="C496" s="3" t="s">
        <v>6</v>
      </c>
      <c r="D496" s="3" t="s">
        <v>254</v>
      </c>
      <c r="E496" s="3" t="s">
        <v>609</v>
      </c>
      <c r="F496" s="3" t="s">
        <v>56</v>
      </c>
      <c r="G496" s="3" t="str">
        <f t="shared" si="9"/>
        <v>insert IGNORE into securitymaster(symbol,company,cik,sector,industry,security_type)values('DGX ','Quest Diagnostics ',null,'Health Care ','Health Care Facilities ','EQUITY');</v>
      </c>
    </row>
    <row r="497" spans="1:7" hidden="1" x14ac:dyDescent="0.45">
      <c r="A497" s="3" t="s">
        <v>1138</v>
      </c>
      <c r="B497" s="3" t="s">
        <v>1139</v>
      </c>
      <c r="C497" s="3" t="s">
        <v>6</v>
      </c>
      <c r="D497" s="3" t="s">
        <v>365</v>
      </c>
      <c r="E497" s="3" t="s">
        <v>366</v>
      </c>
      <c r="F497" s="3" t="s">
        <v>56</v>
      </c>
      <c r="G497" s="3" t="str">
        <f t="shared" si="9"/>
        <v>insert IGNORE into securitymaster(symbol,company,cik,sector,industry,security_type)values('RRC ','Range Resources Corp. ',null,'Energy ','Oil &amp; Gas Exploration &amp; Production ','EQUITY');</v>
      </c>
    </row>
    <row r="498" spans="1:7" hidden="1" x14ac:dyDescent="0.45">
      <c r="A498" s="3" t="s">
        <v>1140</v>
      </c>
      <c r="B498" s="3" t="s">
        <v>1141</v>
      </c>
      <c r="C498" s="3" t="s">
        <v>6</v>
      </c>
      <c r="D498" s="3" t="s">
        <v>250</v>
      </c>
      <c r="E498" s="3" t="s">
        <v>391</v>
      </c>
      <c r="F498" s="3" t="s">
        <v>56</v>
      </c>
      <c r="G498" s="3" t="str">
        <f t="shared" si="9"/>
        <v>insert IGNORE into securitymaster(symbol,company,cik,sector,industry,security_type)values('RTN ','Raytheon Co. ',null,'Industrials ','Aerospace &amp; Defense ','EQUITY');</v>
      </c>
    </row>
    <row r="499" spans="1:7" hidden="1" x14ac:dyDescent="0.45">
      <c r="A499" s="3" t="s">
        <v>1142</v>
      </c>
      <c r="B499" s="3" t="s">
        <v>1143</v>
      </c>
      <c r="C499" s="3" t="s">
        <v>6</v>
      </c>
      <c r="D499" s="3" t="s">
        <v>347</v>
      </c>
      <c r="E499" s="3" t="s">
        <v>379</v>
      </c>
      <c r="F499" s="3" t="s">
        <v>56</v>
      </c>
      <c r="G499" s="3" t="str">
        <f t="shared" si="9"/>
        <v>insert IGNORE into securitymaster(symbol,company,cik,sector,industry,security_type)values('O ','Realty Income Corporation ',null,'Real Estate ','REITs ','EQUITY');</v>
      </c>
    </row>
    <row r="500" spans="1:7" hidden="1" x14ac:dyDescent="0.45">
      <c r="A500" s="3" t="s">
        <v>1144</v>
      </c>
      <c r="B500" s="3" t="s">
        <v>1145</v>
      </c>
      <c r="C500" s="3" t="s">
        <v>6</v>
      </c>
      <c r="D500" s="3" t="s">
        <v>261</v>
      </c>
      <c r="E500" s="3" t="s">
        <v>470</v>
      </c>
      <c r="F500" s="3" t="s">
        <v>56</v>
      </c>
      <c r="G500" s="3" t="str">
        <f t="shared" si="9"/>
        <v>insert IGNORE into securitymaster(symbol,company,cik,sector,industry,security_type)values('RHT ','Red Hat Inc. ',null,'Information Technology ','Systems Software ','EQUITY');</v>
      </c>
    </row>
    <row r="501" spans="1:7" hidden="1" x14ac:dyDescent="0.45">
      <c r="A501" s="3" t="s">
        <v>1146</v>
      </c>
      <c r="B501" s="3" t="s">
        <v>1147</v>
      </c>
      <c r="C501" s="3" t="s">
        <v>6</v>
      </c>
      <c r="D501" s="3" t="s">
        <v>254</v>
      </c>
      <c r="E501" s="3" t="s">
        <v>312</v>
      </c>
      <c r="F501" s="3" t="s">
        <v>56</v>
      </c>
      <c r="G501" s="3" t="str">
        <f t="shared" si="9"/>
        <v>insert IGNORE into securitymaster(symbol,company,cik,sector,industry,security_type)values('REGN ','Regeneron ',null,'Health Care ','Biotechnology ','EQUITY');</v>
      </c>
    </row>
    <row r="502" spans="1:7" hidden="1" x14ac:dyDescent="0.45">
      <c r="A502" s="3" t="s">
        <v>1148</v>
      </c>
      <c r="B502" s="3" t="s">
        <v>1149</v>
      </c>
      <c r="C502" s="3" t="s">
        <v>6</v>
      </c>
      <c r="D502" s="3" t="s">
        <v>285</v>
      </c>
      <c r="E502" s="3" t="s">
        <v>683</v>
      </c>
      <c r="F502" s="3" t="s">
        <v>56</v>
      </c>
      <c r="G502" s="3" t="str">
        <f t="shared" si="9"/>
        <v>insert IGNORE into securitymaster(symbol,company,cik,sector,industry,security_type)values('RF ','Regions Financial Corp. ',null,'Financials ','Diversified Financial Services ','EQUITY');</v>
      </c>
    </row>
    <row r="503" spans="1:7" hidden="1" x14ac:dyDescent="0.45">
      <c r="A503" s="3" t="s">
        <v>1150</v>
      </c>
      <c r="B503" s="3" t="s">
        <v>1151</v>
      </c>
      <c r="C503" s="3" t="s">
        <v>6</v>
      </c>
      <c r="D503" s="3" t="s">
        <v>250</v>
      </c>
      <c r="E503" s="3" t="s">
        <v>251</v>
      </c>
      <c r="F503" s="3" t="s">
        <v>56</v>
      </c>
      <c r="G503" s="3" t="str">
        <f t="shared" si="9"/>
        <v>insert IGNORE into securitymaster(symbol,company,cik,sector,industry,security_type)values('RSG ','Republic Services Inc ',null,'Industrials ','Industrial Conglomerates ','EQUITY');</v>
      </c>
    </row>
    <row r="504" spans="1:7" hidden="1" x14ac:dyDescent="0.45">
      <c r="A504" s="3" t="s">
        <v>1152</v>
      </c>
      <c r="B504" s="3" t="s">
        <v>1153</v>
      </c>
      <c r="C504" s="3" t="s">
        <v>6</v>
      </c>
      <c r="D504" s="3" t="s">
        <v>328</v>
      </c>
      <c r="E504" s="3" t="s">
        <v>329</v>
      </c>
      <c r="F504" s="3" t="s">
        <v>56</v>
      </c>
      <c r="G504" s="3" t="str">
        <f t="shared" si="9"/>
        <v>insert IGNORE into securitymaster(symbol,company,cik,sector,industry,security_type)values('RAI ','Reynolds American Inc. ',null,'Consumer Staples ','Tobacco ','EQUITY');</v>
      </c>
    </row>
    <row r="505" spans="1:7" hidden="1" x14ac:dyDescent="0.45">
      <c r="A505" s="3" t="s">
        <v>1154</v>
      </c>
      <c r="B505" s="3" t="s">
        <v>1155</v>
      </c>
      <c r="C505" s="3" t="s">
        <v>6</v>
      </c>
      <c r="D505" s="3" t="s">
        <v>250</v>
      </c>
      <c r="E505" s="3" t="s">
        <v>1156</v>
      </c>
      <c r="F505" s="3" t="s">
        <v>56</v>
      </c>
      <c r="G505" s="3" t="str">
        <f t="shared" si="9"/>
        <v>insert IGNORE into securitymaster(symbol,company,cik,sector,industry,security_type)values('RHI ','Robert Half International ',null,'Industrials ','Human Resource &amp; Employment Services ','EQUITY');</v>
      </c>
    </row>
    <row r="506" spans="1:7" hidden="1" x14ac:dyDescent="0.45">
      <c r="A506" s="3" t="s">
        <v>1157</v>
      </c>
      <c r="B506" s="3" t="s">
        <v>1158</v>
      </c>
      <c r="C506" s="3" t="s">
        <v>6</v>
      </c>
      <c r="D506" s="3" t="s">
        <v>250</v>
      </c>
      <c r="E506" s="3" t="s">
        <v>251</v>
      </c>
      <c r="F506" s="3" t="s">
        <v>56</v>
      </c>
      <c r="G506" s="3" t="str">
        <f t="shared" si="9"/>
        <v>insert IGNORE into securitymaster(symbol,company,cik,sector,industry,security_type)values('ROK ','Rockwell Automation Inc. ',null,'Industrials ','Industrial Conglomerates ','EQUITY');</v>
      </c>
    </row>
    <row r="507" spans="1:7" hidden="1" x14ac:dyDescent="0.45">
      <c r="A507" s="3" t="s">
        <v>1159</v>
      </c>
      <c r="B507" s="3" t="s">
        <v>1160</v>
      </c>
      <c r="C507" s="3" t="s">
        <v>6</v>
      </c>
      <c r="D507" s="3" t="s">
        <v>250</v>
      </c>
      <c r="E507" s="3" t="s">
        <v>251</v>
      </c>
      <c r="F507" s="3" t="s">
        <v>56</v>
      </c>
      <c r="G507" s="3" t="str">
        <f t="shared" si="9"/>
        <v>insert IGNORE into securitymaster(symbol,company,cik,sector,industry,security_type)values('COL ','Rockwell Collins ',null,'Industrials ','Industrial Conglomerates ','EQUITY');</v>
      </c>
    </row>
    <row r="508" spans="1:7" hidden="1" x14ac:dyDescent="0.45">
      <c r="A508" s="3" t="s">
        <v>1161</v>
      </c>
      <c r="B508" s="3" t="s">
        <v>1162</v>
      </c>
      <c r="C508" s="3" t="s">
        <v>6</v>
      </c>
      <c r="D508" s="3" t="s">
        <v>250</v>
      </c>
      <c r="E508" s="3" t="s">
        <v>251</v>
      </c>
      <c r="F508" s="3" t="s">
        <v>56</v>
      </c>
      <c r="G508" s="3" t="str">
        <f t="shared" si="9"/>
        <v>insert IGNORE into securitymaster(symbol,company,cik,sector,industry,security_type)values('ROP ','Roper Industries ',null,'Industrials ','Industrial Conglomerates ','EQUITY');</v>
      </c>
    </row>
    <row r="509" spans="1:7" hidden="1" x14ac:dyDescent="0.45">
      <c r="A509" s="3" t="s">
        <v>1163</v>
      </c>
      <c r="B509" s="3" t="s">
        <v>1164</v>
      </c>
      <c r="C509" s="3" t="s">
        <v>6</v>
      </c>
      <c r="D509" s="3" t="s">
        <v>274</v>
      </c>
      <c r="E509" s="3" t="s">
        <v>740</v>
      </c>
      <c r="F509" s="3" t="s">
        <v>56</v>
      </c>
      <c r="G509" s="3" t="str">
        <f t="shared" si="9"/>
        <v>insert IGNORE into securitymaster(symbol,company,cik,sector,industry,security_type)values('ROST ','Ross Stores ',null,'Consumer Discretionary ','Apparel Retail ','EQUITY');</v>
      </c>
    </row>
    <row r="510" spans="1:7" hidden="1" x14ac:dyDescent="0.45">
      <c r="A510" s="3" t="s">
        <v>1165</v>
      </c>
      <c r="B510" s="3" t="s">
        <v>1166</v>
      </c>
      <c r="C510" s="3" t="s">
        <v>6</v>
      </c>
      <c r="D510" s="3" t="s">
        <v>274</v>
      </c>
      <c r="E510" s="3" t="s">
        <v>486</v>
      </c>
      <c r="F510" s="3" t="s">
        <v>56</v>
      </c>
      <c r="G510" s="3" t="str">
        <f t="shared" si="9"/>
        <v>insert IGNORE into securitymaster(symbol,company,cik,sector,industry,security_type)values('RCL ','Royal Caribbean Cruises Ltd ',null,'Consumer Discretionary ','Hotels, Resorts &amp; Cruise Lines ','EQUITY');</v>
      </c>
    </row>
    <row r="511" spans="1:7" hidden="1" x14ac:dyDescent="0.45">
      <c r="A511" s="3" t="s">
        <v>1167</v>
      </c>
      <c r="B511" s="3" t="s">
        <v>1168</v>
      </c>
      <c r="C511" s="3" t="s">
        <v>6</v>
      </c>
      <c r="D511" s="3" t="s">
        <v>250</v>
      </c>
      <c r="E511" s="3" t="s">
        <v>251</v>
      </c>
      <c r="F511" s="3" t="s">
        <v>56</v>
      </c>
      <c r="G511" s="3" t="str">
        <f t="shared" si="9"/>
        <v>insert IGNORE into securitymaster(symbol,company,cik,sector,industry,security_type)values('R ','Ryder System ',null,'Industrials ','Industrial Conglomerates ','EQUITY');</v>
      </c>
    </row>
    <row r="512" spans="1:7" hidden="1" x14ac:dyDescent="0.45">
      <c r="A512" s="3" t="s">
        <v>1169</v>
      </c>
      <c r="B512" s="3" t="s">
        <v>1170</v>
      </c>
      <c r="C512" s="3" t="s">
        <v>6</v>
      </c>
      <c r="D512" s="3" t="s">
        <v>261</v>
      </c>
      <c r="E512" s="3" t="s">
        <v>298</v>
      </c>
      <c r="F512" s="3" t="s">
        <v>56</v>
      </c>
      <c r="G512" s="3" t="str">
        <f t="shared" si="9"/>
        <v>insert IGNORE into securitymaster(symbol,company,cik,sector,industry,security_type)values('CRM ','Salesforce.com ',null,'Information Technology ','Internet Software &amp; Services ','EQUITY');</v>
      </c>
    </row>
    <row r="513" spans="1:7" hidden="1" x14ac:dyDescent="0.45">
      <c r="A513" s="3" t="s">
        <v>1171</v>
      </c>
      <c r="B513" s="3" t="s">
        <v>1172</v>
      </c>
      <c r="C513" s="3" t="s">
        <v>6</v>
      </c>
      <c r="D513" s="3" t="s">
        <v>278</v>
      </c>
      <c r="E513" s="3" t="s">
        <v>335</v>
      </c>
      <c r="F513" s="3" t="s">
        <v>56</v>
      </c>
      <c r="G513" s="3" t="str">
        <f t="shared" si="9"/>
        <v>insert IGNORE into securitymaster(symbol,company,cik,sector,industry,security_type)values('SCG ','SCANA Corp ',null,'Utilities ','MultiUtilities ','EQUITY');</v>
      </c>
    </row>
    <row r="514" spans="1:7" hidden="1" x14ac:dyDescent="0.45">
      <c r="A514" s="3" t="s">
        <v>1173</v>
      </c>
      <c r="B514" s="3" t="s">
        <v>1174</v>
      </c>
      <c r="C514" s="3" t="s">
        <v>6</v>
      </c>
      <c r="D514" s="3" t="s">
        <v>365</v>
      </c>
      <c r="E514" s="3" t="s">
        <v>418</v>
      </c>
      <c r="F514" s="3" t="s">
        <v>56</v>
      </c>
      <c r="G514" s="3" t="str">
        <f t="shared" si="9"/>
        <v>insert IGNORE into securitymaster(symbol,company,cik,sector,industry,security_type)values('SLB ','Schlumberger Ltd. ',null,'Energy ','Oil &amp; Gas Equipment &amp; Services ','EQUITY');</v>
      </c>
    </row>
    <row r="515" spans="1:7" hidden="1" x14ac:dyDescent="0.45">
      <c r="A515" s="3" t="s">
        <v>1175</v>
      </c>
      <c r="B515" s="3" t="s">
        <v>1176</v>
      </c>
      <c r="C515" s="3" t="s">
        <v>6</v>
      </c>
      <c r="D515" s="3" t="s">
        <v>274</v>
      </c>
      <c r="E515" s="3" t="s">
        <v>495</v>
      </c>
      <c r="F515" s="3" t="s">
        <v>56</v>
      </c>
      <c r="G515" s="3" t="str">
        <f t="shared" si="9"/>
        <v>insert IGNORE into securitymaster(symbol,company,cik,sector,industry,security_type)values('SNI ','Scripps Networks Interactive Inc. ',null,'Consumer Discretionary ','Broadcasting &amp; Cable TV ','EQUITY');</v>
      </c>
    </row>
    <row r="516" spans="1:7" hidden="1" x14ac:dyDescent="0.45">
      <c r="A516" s="3" t="s">
        <v>1177</v>
      </c>
      <c r="B516" s="3" t="s">
        <v>1178</v>
      </c>
      <c r="C516" s="3" t="s">
        <v>6</v>
      </c>
      <c r="D516" s="3" t="s">
        <v>261</v>
      </c>
      <c r="E516" s="3" t="s">
        <v>1179</v>
      </c>
      <c r="F516" s="3" t="s">
        <v>56</v>
      </c>
      <c r="G516" s="3" t="str">
        <f t="shared" si="9"/>
        <v>insert IGNORE into securitymaster(symbol,company,cik,sector,industry,security_type)values('STX ','Seagate Technology ',null,'Information Technology ','Computer Storage &amp; Peripherals ','EQUITY');</v>
      </c>
    </row>
    <row r="517" spans="1:7" hidden="1" x14ac:dyDescent="0.45">
      <c r="A517" s="3" t="s">
        <v>1180</v>
      </c>
      <c r="B517" s="3" t="s">
        <v>1181</v>
      </c>
      <c r="C517" s="3" t="s">
        <v>6</v>
      </c>
      <c r="D517" s="3" t="s">
        <v>294</v>
      </c>
      <c r="E517" s="3" t="s">
        <v>415</v>
      </c>
      <c r="F517" s="3" t="s">
        <v>56</v>
      </c>
      <c r="G517" s="3" t="str">
        <f t="shared" si="9"/>
        <v>insert IGNORE into securitymaster(symbol,company,cik,sector,industry,security_type)values('SEE ','Sealed Air ',null,'Materials ','Paper Packaging ','EQUITY');</v>
      </c>
    </row>
    <row r="518" spans="1:7" hidden="1" x14ac:dyDescent="0.45">
      <c r="A518" s="3" t="s">
        <v>1182</v>
      </c>
      <c r="B518" s="3" t="s">
        <v>1183</v>
      </c>
      <c r="C518" s="3" t="s">
        <v>6</v>
      </c>
      <c r="D518" s="3" t="s">
        <v>278</v>
      </c>
      <c r="E518" s="3" t="s">
        <v>335</v>
      </c>
      <c r="F518" s="3" t="s">
        <v>56</v>
      </c>
      <c r="G518" s="3" t="str">
        <f t="shared" si="9"/>
        <v>insert IGNORE into securitymaster(symbol,company,cik,sector,industry,security_type)values('SRE ','Sempra Energy ',null,'Utilities ','MultiUtilities ','EQUITY');</v>
      </c>
    </row>
    <row r="519" spans="1:7" hidden="1" x14ac:dyDescent="0.45">
      <c r="A519" s="3" t="s">
        <v>1184</v>
      </c>
      <c r="B519" s="3" t="s">
        <v>1185</v>
      </c>
      <c r="C519" s="3" t="s">
        <v>6</v>
      </c>
      <c r="D519" s="3" t="s">
        <v>294</v>
      </c>
      <c r="E519" s="3" t="s">
        <v>304</v>
      </c>
      <c r="F519" s="3" t="s">
        <v>56</v>
      </c>
      <c r="G519" s="3" t="str">
        <f t="shared" si="9"/>
        <v>insert IGNORE into securitymaster(symbol,company,cik,sector,industry,security_type)values('SHW ','Sherwin-Williams ',null,'Materials ','Specialty Chemicals ','EQUITY');</v>
      </c>
    </row>
    <row r="520" spans="1:7" hidden="1" x14ac:dyDescent="0.45">
      <c r="A520" s="3" t="s">
        <v>1186</v>
      </c>
      <c r="B520" s="3" t="s">
        <v>1187</v>
      </c>
      <c r="C520" s="3" t="s">
        <v>6</v>
      </c>
      <c r="D520" s="3" t="s">
        <v>274</v>
      </c>
      <c r="E520" s="3" t="s">
        <v>407</v>
      </c>
      <c r="F520" s="3" t="s">
        <v>56</v>
      </c>
      <c r="G520" s="3" t="str">
        <f t="shared" si="9"/>
        <v>insert IGNORE into securitymaster(symbol,company,cik,sector,industry,security_type)values('SIG ','Signet Jewelers ',null,'Consumer Discretionary ','Specialty Stores ','EQUITY');</v>
      </c>
    </row>
    <row r="521" spans="1:7" hidden="1" x14ac:dyDescent="0.45">
      <c r="A521" s="3" t="s">
        <v>1188</v>
      </c>
      <c r="B521" s="3" t="s">
        <v>1189</v>
      </c>
      <c r="C521" s="3" t="s">
        <v>6</v>
      </c>
      <c r="D521" s="3" t="s">
        <v>347</v>
      </c>
      <c r="E521" s="3" t="s">
        <v>379</v>
      </c>
      <c r="F521" s="3" t="s">
        <v>56</v>
      </c>
      <c r="G521" s="3" t="str">
        <f t="shared" si="9"/>
        <v>insert IGNORE into securitymaster(symbol,company,cik,sector,industry,security_type)values('SPG ','Simon Property Group Inc ',null,'Real Estate ','REITs ','EQUITY');</v>
      </c>
    </row>
    <row r="522" spans="1:7" hidden="1" x14ac:dyDescent="0.45">
      <c r="A522" s="3" t="s">
        <v>1190</v>
      </c>
      <c r="B522" s="3" t="s">
        <v>1191</v>
      </c>
      <c r="C522" s="3" t="s">
        <v>6</v>
      </c>
      <c r="D522" s="3" t="s">
        <v>261</v>
      </c>
      <c r="E522" s="3" t="s">
        <v>369</v>
      </c>
      <c r="F522" s="3" t="s">
        <v>56</v>
      </c>
      <c r="G522" s="3" t="str">
        <f t="shared" si="9"/>
        <v>insert IGNORE into securitymaster(symbol,company,cik,sector,industry,security_type)values('SWKS ','Skyworks Solutions ',null,'Information Technology ','Semiconductors ','EQUITY');</v>
      </c>
    </row>
    <row r="523" spans="1:7" hidden="1" x14ac:dyDescent="0.45">
      <c r="A523" s="3" t="s">
        <v>1192</v>
      </c>
      <c r="B523" s="3" t="s">
        <v>1193</v>
      </c>
      <c r="C523" s="3" t="s">
        <v>6</v>
      </c>
      <c r="D523" s="3" t="s">
        <v>347</v>
      </c>
      <c r="E523" s="3" t="s">
        <v>1194</v>
      </c>
      <c r="F523" s="3" t="s">
        <v>56</v>
      </c>
      <c r="G523" s="3" t="str">
        <f t="shared" si="9"/>
        <v>insert IGNORE into securitymaster(symbol,company,cik,sector,industry,security_type)values('SLG ','SL Green Realty ',null,'Real Estate ','Office REITs ','EQUITY');</v>
      </c>
    </row>
    <row r="524" spans="1:7" hidden="1" x14ac:dyDescent="0.45">
      <c r="A524" s="3" t="s">
        <v>1195</v>
      </c>
      <c r="B524" s="3" t="s">
        <v>1196</v>
      </c>
      <c r="C524" s="3" t="s">
        <v>6</v>
      </c>
      <c r="D524" s="3" t="s">
        <v>274</v>
      </c>
      <c r="E524" s="3" t="s">
        <v>1197</v>
      </c>
      <c r="F524" s="3" t="s">
        <v>56</v>
      </c>
      <c r="G524" s="3" t="str">
        <f t="shared" si="9"/>
        <v>insert IGNORE into securitymaster(symbol,company,cik,sector,industry,security_type)values('SNA ','Snap-On Inc. ',null,'Consumer Discretionary ','Household Appliances ','EQUITY');</v>
      </c>
    </row>
    <row r="525" spans="1:7" hidden="1" x14ac:dyDescent="0.45">
      <c r="A525" s="3" t="s">
        <v>1198</v>
      </c>
      <c r="B525" s="3" t="s">
        <v>1199</v>
      </c>
      <c r="C525" s="3" t="s">
        <v>6</v>
      </c>
      <c r="D525" s="3" t="s">
        <v>278</v>
      </c>
      <c r="E525" s="3" t="s">
        <v>309</v>
      </c>
      <c r="F525" s="3" t="s">
        <v>56</v>
      </c>
      <c r="G525" s="3" t="str">
        <f t="shared" si="9"/>
        <v>insert IGNORE into securitymaster(symbol,company,cik,sector,industry,security_type)values('SO ','Southern Co. ',null,'Utilities ','Electric Utilities ','EQUITY');</v>
      </c>
    </row>
    <row r="526" spans="1:7" hidden="1" x14ac:dyDescent="0.45">
      <c r="A526" s="3" t="s">
        <v>1200</v>
      </c>
      <c r="B526" s="3" t="s">
        <v>1201</v>
      </c>
      <c r="C526" s="3" t="s">
        <v>6</v>
      </c>
      <c r="D526" s="3" t="s">
        <v>250</v>
      </c>
      <c r="E526" s="3" t="s">
        <v>301</v>
      </c>
      <c r="F526" s="3" t="s">
        <v>56</v>
      </c>
      <c r="G526" s="3" t="str">
        <f t="shared" si="9"/>
        <v>insert IGNORE into securitymaster(symbol,company,cik,sector,industry,security_type)values('LUV ','Southwest Airlines ',null,'Industrials ','Airlines ','EQUITY');</v>
      </c>
    </row>
    <row r="527" spans="1:7" hidden="1" x14ac:dyDescent="0.45">
      <c r="A527" s="3" t="s">
        <v>1202</v>
      </c>
      <c r="B527" s="3" t="s">
        <v>1203</v>
      </c>
      <c r="C527" s="3" t="s">
        <v>6</v>
      </c>
      <c r="D527" s="3" t="s">
        <v>365</v>
      </c>
      <c r="E527" s="3" t="s">
        <v>366</v>
      </c>
      <c r="F527" s="3" t="s">
        <v>56</v>
      </c>
      <c r="G527" s="3" t="str">
        <f t="shared" si="9"/>
        <v>insert IGNORE into securitymaster(symbol,company,cik,sector,industry,security_type)values('SWN ','Southwestern Energy ',null,'Energy ','Oil &amp; Gas Exploration &amp; Production ','EQUITY');</v>
      </c>
    </row>
    <row r="528" spans="1:7" hidden="1" x14ac:dyDescent="0.45">
      <c r="A528" s="3" t="s">
        <v>1204</v>
      </c>
      <c r="B528" s="3" t="s">
        <v>1205</v>
      </c>
      <c r="C528" s="3" t="s">
        <v>6</v>
      </c>
      <c r="D528" s="3" t="s">
        <v>365</v>
      </c>
      <c r="E528" s="3" t="s">
        <v>885</v>
      </c>
      <c r="F528" s="3" t="s">
        <v>56</v>
      </c>
      <c r="G528" s="3" t="str">
        <f t="shared" si="9"/>
        <v>insert IGNORE into securitymaster(symbol,company,cik,sector,industry,security_type)values('SE ','Spectra Energy Corp. ',null,'Energy ','Oil &amp; Gas Refining &amp; Marketing &amp; Transportation ','EQUITY');</v>
      </c>
    </row>
    <row r="529" spans="1:7" hidden="1" x14ac:dyDescent="0.45">
      <c r="A529" s="3" t="s">
        <v>1206</v>
      </c>
      <c r="B529" s="3" t="s">
        <v>1207</v>
      </c>
      <c r="C529" s="3" t="s">
        <v>6</v>
      </c>
      <c r="D529" s="3" t="s">
        <v>285</v>
      </c>
      <c r="E529" s="3" t="s">
        <v>683</v>
      </c>
      <c r="F529" s="3" t="s">
        <v>56</v>
      </c>
      <c r="G529" s="3" t="str">
        <f t="shared" si="9"/>
        <v>insert IGNORE into securitymaster(symbol,company,cik,sector,industry,security_type)values('SPGI ','S&amp;P Global, Inc. ',null,'Financials ','Diversified Financial Services ','EQUITY');</v>
      </c>
    </row>
    <row r="530" spans="1:7" hidden="1" x14ac:dyDescent="0.45">
      <c r="A530" s="3" t="s">
        <v>1208</v>
      </c>
      <c r="B530" s="3" t="s">
        <v>1209</v>
      </c>
      <c r="C530" s="3" t="s">
        <v>6</v>
      </c>
      <c r="D530" s="3" t="s">
        <v>254</v>
      </c>
      <c r="E530" s="3" t="s">
        <v>255</v>
      </c>
      <c r="F530" s="3" t="s">
        <v>56</v>
      </c>
      <c r="G530" s="3" t="str">
        <f t="shared" si="9"/>
        <v>insert IGNORE into securitymaster(symbol,company,cik,sector,industry,security_type)values('STJ ','St Jude Medical ',null,'Health Care ','Health Care Equipment ','EQUITY');</v>
      </c>
    </row>
    <row r="531" spans="1:7" hidden="1" x14ac:dyDescent="0.45">
      <c r="A531" s="3" t="s">
        <v>1210</v>
      </c>
      <c r="B531" s="3" t="s">
        <v>1211</v>
      </c>
      <c r="C531" s="3" t="s">
        <v>6</v>
      </c>
      <c r="D531" s="3" t="s">
        <v>274</v>
      </c>
      <c r="E531" s="3" t="s">
        <v>1197</v>
      </c>
      <c r="F531" s="3" t="s">
        <v>56</v>
      </c>
      <c r="G531" s="3" t="str">
        <f t="shared" si="9"/>
        <v>insert IGNORE into securitymaster(symbol,company,cik,sector,industry,security_type)values('SWK ','Stanley Black &amp; Decker ',null,'Consumer Discretionary ','Household Appliances ','EQUITY');</v>
      </c>
    </row>
    <row r="532" spans="1:7" hidden="1" x14ac:dyDescent="0.45">
      <c r="A532" s="3" t="s">
        <v>1212</v>
      </c>
      <c r="B532" s="3" t="s">
        <v>1213</v>
      </c>
      <c r="C532" s="3" t="s">
        <v>6</v>
      </c>
      <c r="D532" s="3" t="s">
        <v>274</v>
      </c>
      <c r="E532" s="3" t="s">
        <v>407</v>
      </c>
      <c r="F532" s="3" t="s">
        <v>56</v>
      </c>
      <c r="G532" s="3" t="str">
        <f t="shared" si="9"/>
        <v>insert IGNORE into securitymaster(symbol,company,cik,sector,industry,security_type)values('SPLS ','Staples Inc. ',null,'Consumer Discretionary ','Specialty Stores ','EQUITY');</v>
      </c>
    </row>
    <row r="533" spans="1:7" hidden="1" x14ac:dyDescent="0.45">
      <c r="A533" s="3" t="s">
        <v>1214</v>
      </c>
      <c r="B533" s="3" t="s">
        <v>1215</v>
      </c>
      <c r="C533" s="3" t="s">
        <v>6</v>
      </c>
      <c r="D533" s="3" t="s">
        <v>274</v>
      </c>
      <c r="E533" s="3" t="s">
        <v>522</v>
      </c>
      <c r="F533" s="3" t="s">
        <v>56</v>
      </c>
      <c r="G533" s="3" t="str">
        <f t="shared" si="9"/>
        <v>insert IGNORE into securitymaster(symbol,company,cik,sector,industry,security_type)values('SBUX ','Starbucks Corp. ',null,'Consumer Discretionary ','Restaurants ','EQUITY');</v>
      </c>
    </row>
    <row r="534" spans="1:7" hidden="1" x14ac:dyDescent="0.45">
      <c r="A534" s="3" t="s">
        <v>1216</v>
      </c>
      <c r="B534" s="3" t="s">
        <v>1217</v>
      </c>
      <c r="C534" s="3" t="s">
        <v>6</v>
      </c>
      <c r="D534" s="3" t="s">
        <v>285</v>
      </c>
      <c r="E534" s="3" t="s">
        <v>683</v>
      </c>
      <c r="F534" s="3" t="s">
        <v>56</v>
      </c>
      <c r="G534" s="3" t="str">
        <f t="shared" si="9"/>
        <v>insert IGNORE into securitymaster(symbol,company,cik,sector,industry,security_type)values('STT ','State Street Corp. ',null,'Financials ','Diversified Financial Services ','EQUITY');</v>
      </c>
    </row>
    <row r="535" spans="1:7" hidden="1" x14ac:dyDescent="0.45">
      <c r="A535" s="3" t="s">
        <v>1218</v>
      </c>
      <c r="B535" s="3" t="s">
        <v>1219</v>
      </c>
      <c r="C535" s="3" t="s">
        <v>6</v>
      </c>
      <c r="D535" s="3" t="s">
        <v>250</v>
      </c>
      <c r="E535" s="3" t="s">
        <v>251</v>
      </c>
      <c r="F535" s="3" t="s">
        <v>56</v>
      </c>
      <c r="G535" s="3" t="str">
        <f t="shared" si="9"/>
        <v>insert IGNORE into securitymaster(symbol,company,cik,sector,industry,security_type)values('SRCL ','Stericycle Inc ',null,'Industrials ','Industrial Conglomerates ','EQUITY');</v>
      </c>
    </row>
    <row r="536" spans="1:7" hidden="1" x14ac:dyDescent="0.45">
      <c r="A536" s="3" t="s">
        <v>1220</v>
      </c>
      <c r="B536" s="3" t="s">
        <v>1221</v>
      </c>
      <c r="C536" s="3" t="s">
        <v>6</v>
      </c>
      <c r="D536" s="3" t="s">
        <v>254</v>
      </c>
      <c r="E536" s="3" t="s">
        <v>255</v>
      </c>
      <c r="F536" s="3" t="s">
        <v>56</v>
      </c>
      <c r="G536" s="3" t="str">
        <f t="shared" si="9"/>
        <v>insert IGNORE into securitymaster(symbol,company,cik,sector,industry,security_type)values('SYK ','Stryker Corp. ',null,'Health Care ','Health Care Equipment ','EQUITY');</v>
      </c>
    </row>
    <row r="537" spans="1:7" hidden="1" x14ac:dyDescent="0.45">
      <c r="A537" s="3" t="s">
        <v>1222</v>
      </c>
      <c r="B537" s="3" t="s">
        <v>1223</v>
      </c>
      <c r="C537" s="3" t="s">
        <v>6</v>
      </c>
      <c r="D537" s="3" t="s">
        <v>285</v>
      </c>
      <c r="E537" s="3" t="s">
        <v>424</v>
      </c>
      <c r="F537" s="3" t="s">
        <v>56</v>
      </c>
      <c r="G537" s="3" t="str">
        <f t="shared" si="9"/>
        <v>insert IGNORE into securitymaster(symbol,company,cik,sector,industry,security_type)values('STI ','SunTrust Banks ',null,'Financials ','Banks ','EQUITY');</v>
      </c>
    </row>
    <row r="538" spans="1:7" hidden="1" x14ac:dyDescent="0.45">
      <c r="A538" s="3" t="s">
        <v>1224</v>
      </c>
      <c r="B538" s="3" t="s">
        <v>1225</v>
      </c>
      <c r="C538" s="3" t="s">
        <v>6</v>
      </c>
      <c r="D538" s="3" t="s">
        <v>261</v>
      </c>
      <c r="E538" s="3" t="s">
        <v>271</v>
      </c>
      <c r="F538" s="3" t="s">
        <v>56</v>
      </c>
      <c r="G538" s="3" t="str">
        <f t="shared" si="9"/>
        <v>insert IGNORE into securitymaster(symbol,company,cik,sector,industry,security_type)values('SYMC ','Symantec Corp. ',null,'Information Technology ','Application Software ','EQUITY');</v>
      </c>
    </row>
    <row r="539" spans="1:7" hidden="1" x14ac:dyDescent="0.45">
      <c r="A539" s="3" t="s">
        <v>1226</v>
      </c>
      <c r="B539" s="3" t="s">
        <v>1227</v>
      </c>
      <c r="C539" s="3" t="s">
        <v>6</v>
      </c>
      <c r="D539" s="3" t="s">
        <v>285</v>
      </c>
      <c r="E539" s="3" t="s">
        <v>342</v>
      </c>
      <c r="F539" s="3" t="s">
        <v>56</v>
      </c>
      <c r="G539" s="3" t="str">
        <f t="shared" ref="G539:G602" si="10">"insert IGNORE into securitymaster("&amp;$A$1&amp;","&amp;$B$1&amp;","&amp;$C$1&amp;","&amp;$D$1&amp;","&amp;$E$1&amp;","&amp;$F$1&amp;")values("&amp;IF(A539="null","null", "'"&amp;A539&amp;"'")&amp;","&amp;IF(B539="null","null", "'"&amp;B539&amp;"'")&amp;","&amp;IF(C539="null","null", "'"&amp;C539&amp;"'")&amp;","&amp;IF(D539="null","null", "'"&amp;D539&amp;"'")&amp;","&amp;IF(E539="null","null", "'"&amp;E539&amp;"'")&amp;","&amp;IF(F539="null","null", "'"&amp;F539&amp;"'")&amp;");"</f>
        <v>insert IGNORE into securitymaster(symbol,company,cik,sector,industry,security_type)values('SYF ','Synchrony Financial ',null,'Financials ','Consumer Finance ','EQUITY');</v>
      </c>
    </row>
    <row r="540" spans="1:7" hidden="1" x14ac:dyDescent="0.45">
      <c r="A540" s="3" t="s">
        <v>1228</v>
      </c>
      <c r="B540" s="3" t="s">
        <v>1229</v>
      </c>
      <c r="C540" s="3" t="s">
        <v>6</v>
      </c>
      <c r="D540" s="3" t="s">
        <v>328</v>
      </c>
      <c r="E540" s="3" t="s">
        <v>1230</v>
      </c>
      <c r="F540" s="3" t="s">
        <v>56</v>
      </c>
      <c r="G540" s="3" t="str">
        <f t="shared" si="10"/>
        <v>insert IGNORE into securitymaster(symbol,company,cik,sector,industry,security_type)values('SYY ','Sysco Corp. ',null,'Consumer Staples ','Food Distributors ','EQUITY');</v>
      </c>
    </row>
    <row r="541" spans="1:7" hidden="1" x14ac:dyDescent="0.45">
      <c r="A541" s="3" t="s">
        <v>1231</v>
      </c>
      <c r="B541" s="3" t="s">
        <v>1232</v>
      </c>
      <c r="C541" s="3" t="s">
        <v>6</v>
      </c>
      <c r="D541" s="3" t="s">
        <v>285</v>
      </c>
      <c r="E541" s="3" t="s">
        <v>683</v>
      </c>
      <c r="F541" s="3" t="s">
        <v>56</v>
      </c>
      <c r="G541" s="3" t="str">
        <f t="shared" si="10"/>
        <v>insert IGNORE into securitymaster(symbol,company,cik,sector,industry,security_type)values('TROW ','T. Rowe Price Group ',null,'Financials ','Diversified Financial Services ','EQUITY');</v>
      </c>
    </row>
    <row r="542" spans="1:7" hidden="1" x14ac:dyDescent="0.45">
      <c r="A542" s="3" t="s">
        <v>1233</v>
      </c>
      <c r="B542" s="3" t="s">
        <v>1234</v>
      </c>
      <c r="C542" s="3" t="s">
        <v>6</v>
      </c>
      <c r="D542" s="3" t="s">
        <v>274</v>
      </c>
      <c r="E542" s="3" t="s">
        <v>631</v>
      </c>
      <c r="F542" s="3" t="s">
        <v>56</v>
      </c>
      <c r="G542" s="3" t="str">
        <f t="shared" si="10"/>
        <v>insert IGNORE into securitymaster(symbol,company,cik,sector,industry,security_type)values('TGT ','Target Corp. ',null,'Consumer Discretionary ','General Merchandise Stores ','EQUITY');</v>
      </c>
    </row>
    <row r="543" spans="1:7" hidden="1" x14ac:dyDescent="0.45">
      <c r="A543" s="3" t="s">
        <v>1235</v>
      </c>
      <c r="B543" s="3" t="s">
        <v>1236</v>
      </c>
      <c r="C543" s="3" t="s">
        <v>6</v>
      </c>
      <c r="D543" s="3" t="s">
        <v>261</v>
      </c>
      <c r="E543" s="3" t="s">
        <v>1237</v>
      </c>
      <c r="F543" s="3" t="s">
        <v>56</v>
      </c>
      <c r="G543" s="3" t="str">
        <f t="shared" si="10"/>
        <v>insert IGNORE into securitymaster(symbol,company,cik,sector,industry,security_type)values('TEL ','TE Connectivity Ltd. ',null,'Information Technology ','Electronic Equipment &amp; Instruments ','EQUITY');</v>
      </c>
    </row>
    <row r="544" spans="1:7" hidden="1" x14ac:dyDescent="0.45">
      <c r="A544" s="3" t="s">
        <v>1238</v>
      </c>
      <c r="B544" s="3" t="s">
        <v>1239</v>
      </c>
      <c r="C544" s="3" t="s">
        <v>6</v>
      </c>
      <c r="D544" s="3" t="s">
        <v>274</v>
      </c>
      <c r="E544" s="3" t="s">
        <v>1025</v>
      </c>
      <c r="F544" s="3" t="s">
        <v>56</v>
      </c>
      <c r="G544" s="3" t="str">
        <f t="shared" si="10"/>
        <v>insert IGNORE into securitymaster(symbol,company,cik,sector,industry,security_type)values('TGNA ','Tegna, Inc. ',null,'Consumer Discretionary ','Publishing ','EQUITY');</v>
      </c>
    </row>
    <row r="545" spans="1:7" hidden="1" x14ac:dyDescent="0.45">
      <c r="A545" s="3" t="s">
        <v>1240</v>
      </c>
      <c r="B545" s="3" t="s">
        <v>1241</v>
      </c>
      <c r="C545" s="3" t="s">
        <v>6</v>
      </c>
      <c r="D545" s="3" t="s">
        <v>261</v>
      </c>
      <c r="E545" s="3" t="s">
        <v>271</v>
      </c>
      <c r="F545" s="3" t="s">
        <v>56</v>
      </c>
      <c r="G545" s="3" t="str">
        <f t="shared" si="10"/>
        <v>insert IGNORE into securitymaster(symbol,company,cik,sector,industry,security_type)values('TDC ','Teradata Corp. ',null,'Information Technology ','Application Software ','EQUITY');</v>
      </c>
    </row>
    <row r="546" spans="1:7" hidden="1" x14ac:dyDescent="0.45">
      <c r="A546" s="3" t="s">
        <v>1242</v>
      </c>
      <c r="B546" s="3" t="s">
        <v>1243</v>
      </c>
      <c r="C546" s="3" t="s">
        <v>6</v>
      </c>
      <c r="D546" s="3" t="s">
        <v>365</v>
      </c>
      <c r="E546" s="3" t="s">
        <v>885</v>
      </c>
      <c r="F546" s="3" t="s">
        <v>56</v>
      </c>
      <c r="G546" s="3" t="str">
        <f t="shared" si="10"/>
        <v>insert IGNORE into securitymaster(symbol,company,cik,sector,industry,security_type)values('TSO ','Tesoro Petroleum Co. ',null,'Energy ','Oil &amp; Gas Refining &amp; Marketing &amp; Transportation ','EQUITY');</v>
      </c>
    </row>
    <row r="547" spans="1:7" hidden="1" x14ac:dyDescent="0.45">
      <c r="A547" s="3" t="s">
        <v>1244</v>
      </c>
      <c r="B547" s="3" t="s">
        <v>1245</v>
      </c>
      <c r="C547" s="3" t="s">
        <v>6</v>
      </c>
      <c r="D547" s="3" t="s">
        <v>261</v>
      </c>
      <c r="E547" s="3" t="s">
        <v>369</v>
      </c>
      <c r="F547" s="3" t="s">
        <v>56</v>
      </c>
      <c r="G547" s="3" t="str">
        <f t="shared" si="10"/>
        <v>insert IGNORE into securitymaster(symbol,company,cik,sector,industry,security_type)values('TXN ','Texas Instruments ',null,'Information Technology ','Semiconductors ','EQUITY');</v>
      </c>
    </row>
    <row r="548" spans="1:7" hidden="1" x14ac:dyDescent="0.45">
      <c r="A548" s="3" t="s">
        <v>1246</v>
      </c>
      <c r="B548" s="3" t="s">
        <v>1247</v>
      </c>
      <c r="C548" s="3" t="s">
        <v>6</v>
      </c>
      <c r="D548" s="3" t="s">
        <v>250</v>
      </c>
      <c r="E548" s="3" t="s">
        <v>251</v>
      </c>
      <c r="F548" s="3" t="s">
        <v>56</v>
      </c>
      <c r="G548" s="3" t="str">
        <f t="shared" si="10"/>
        <v>insert IGNORE into securitymaster(symbol,company,cik,sector,industry,security_type)values('TXT ','Textron Inc. ',null,'Industrials ','Industrial Conglomerates ','EQUITY');</v>
      </c>
    </row>
    <row r="549" spans="1:7" hidden="1" x14ac:dyDescent="0.45">
      <c r="A549" s="3" t="s">
        <v>1248</v>
      </c>
      <c r="B549" s="3" t="s">
        <v>1249</v>
      </c>
      <c r="C549" s="3" t="s">
        <v>6</v>
      </c>
      <c r="D549" s="3" t="s">
        <v>254</v>
      </c>
      <c r="E549" s="3" t="s">
        <v>618</v>
      </c>
      <c r="F549" s="3" t="s">
        <v>56</v>
      </c>
      <c r="G549" s="3" t="str">
        <f t="shared" si="10"/>
        <v>insert IGNORE into securitymaster(symbol,company,cik,sector,industry,security_type)values('COO ','The Cooper Companies ',null,'Health Care ','Health Care Supplies ','EQUITY');</v>
      </c>
    </row>
    <row r="550" spans="1:7" hidden="1" x14ac:dyDescent="0.45">
      <c r="A550" s="3" t="s">
        <v>1250</v>
      </c>
      <c r="B550" s="3" t="s">
        <v>1251</v>
      </c>
      <c r="C550" s="3" t="s">
        <v>6</v>
      </c>
      <c r="D550" s="3" t="s">
        <v>328</v>
      </c>
      <c r="E550" s="3" t="s">
        <v>475</v>
      </c>
      <c r="F550" s="3" t="s">
        <v>56</v>
      </c>
      <c r="G550" s="3" t="str">
        <f t="shared" si="10"/>
        <v>insert IGNORE into securitymaster(symbol,company,cik,sector,industry,security_type)values('HSY ','The Hershey Company ',null,'Consumer Staples ','Packaged Foods &amp; Meats ','EQUITY');</v>
      </c>
    </row>
    <row r="551" spans="1:7" hidden="1" x14ac:dyDescent="0.45">
      <c r="A551" s="3" t="s">
        <v>1252</v>
      </c>
      <c r="B551" s="3" t="s">
        <v>1253</v>
      </c>
      <c r="C551" s="3" t="s">
        <v>6</v>
      </c>
      <c r="D551" s="3" t="s">
        <v>285</v>
      </c>
      <c r="E551" s="3" t="s">
        <v>321</v>
      </c>
      <c r="F551" s="3" t="s">
        <v>56</v>
      </c>
      <c r="G551" s="3" t="str">
        <f t="shared" si="10"/>
        <v>insert IGNORE into securitymaster(symbol,company,cik,sector,industry,security_type)values('TRV ','The Travelers Companies Inc. ',null,'Financials ','Property &amp; Casualty Insurance ','EQUITY');</v>
      </c>
    </row>
    <row r="552" spans="1:7" hidden="1" x14ac:dyDescent="0.45">
      <c r="A552" s="3" t="s">
        <v>1254</v>
      </c>
      <c r="B552" s="3" t="s">
        <v>1255</v>
      </c>
      <c r="C552" s="3" t="s">
        <v>6</v>
      </c>
      <c r="D552" s="3" t="s">
        <v>254</v>
      </c>
      <c r="E552" s="3" t="s">
        <v>255</v>
      </c>
      <c r="F552" s="3" t="s">
        <v>56</v>
      </c>
      <c r="G552" s="3" t="str">
        <f t="shared" si="10"/>
        <v>insert IGNORE into securitymaster(symbol,company,cik,sector,industry,security_type)values('TMO ','Thermo Fisher Scientific ',null,'Health Care ','Health Care Equipment ','EQUITY');</v>
      </c>
    </row>
    <row r="553" spans="1:7" hidden="1" x14ac:dyDescent="0.45">
      <c r="A553" s="3" t="s">
        <v>1256</v>
      </c>
      <c r="B553" s="3" t="s">
        <v>1257</v>
      </c>
      <c r="C553" s="3" t="s">
        <v>6</v>
      </c>
      <c r="D553" s="3" t="s">
        <v>274</v>
      </c>
      <c r="E553" s="3" t="s">
        <v>555</v>
      </c>
      <c r="F553" s="3" t="s">
        <v>56</v>
      </c>
      <c r="G553" s="3" t="str">
        <f t="shared" si="10"/>
        <v>insert IGNORE into securitymaster(symbol,company,cik,sector,industry,security_type)values('TIF ','Tiffany &amp; Co. ',null,'Consumer Discretionary ','Apparel, Accessories &amp; Luxury Goods ','EQUITY');</v>
      </c>
    </row>
    <row r="554" spans="1:7" hidden="1" x14ac:dyDescent="0.45">
      <c r="A554" s="3" t="s">
        <v>1258</v>
      </c>
      <c r="B554" s="3" t="s">
        <v>1259</v>
      </c>
      <c r="C554" s="3" t="s">
        <v>6</v>
      </c>
      <c r="D554" s="3" t="s">
        <v>274</v>
      </c>
      <c r="E554" s="3" t="s">
        <v>495</v>
      </c>
      <c r="F554" s="3" t="s">
        <v>56</v>
      </c>
      <c r="G554" s="3" t="str">
        <f t="shared" si="10"/>
        <v>insert IGNORE into securitymaster(symbol,company,cik,sector,industry,security_type)values('TWX ','Time Warner Inc. ',null,'Consumer Discretionary ','Broadcasting &amp; Cable TV ','EQUITY');</v>
      </c>
    </row>
    <row r="555" spans="1:7" hidden="1" x14ac:dyDescent="0.45">
      <c r="A555" s="3" t="s">
        <v>1260</v>
      </c>
      <c r="B555" s="3" t="s">
        <v>1261</v>
      </c>
      <c r="C555" s="3" t="s">
        <v>6</v>
      </c>
      <c r="D555" s="3" t="s">
        <v>274</v>
      </c>
      <c r="E555" s="3" t="s">
        <v>740</v>
      </c>
      <c r="F555" s="3" t="s">
        <v>56</v>
      </c>
      <c r="G555" s="3" t="str">
        <f t="shared" si="10"/>
        <v>insert IGNORE into securitymaster(symbol,company,cik,sector,industry,security_type)values('TJX ','TJX Companies Inc. ',null,'Consumer Discretionary ','Apparel Retail ','EQUITY');</v>
      </c>
    </row>
    <row r="556" spans="1:7" hidden="1" x14ac:dyDescent="0.45">
      <c r="A556" s="3" t="s">
        <v>1262</v>
      </c>
      <c r="B556" s="3" t="s">
        <v>1263</v>
      </c>
      <c r="C556" s="3" t="s">
        <v>6</v>
      </c>
      <c r="D556" s="3" t="s">
        <v>285</v>
      </c>
      <c r="E556" s="3" t="s">
        <v>289</v>
      </c>
      <c r="F556" s="3" t="s">
        <v>56</v>
      </c>
      <c r="G556" s="3" t="str">
        <f t="shared" si="10"/>
        <v>insert IGNORE into securitymaster(symbol,company,cik,sector,industry,security_type)values('TMK ','Torchmark Corp. ',null,'Financials ','Life &amp; Health Insurance ','EQUITY');</v>
      </c>
    </row>
    <row r="557" spans="1:7" hidden="1" x14ac:dyDescent="0.45">
      <c r="A557" s="3" t="s">
        <v>1264</v>
      </c>
      <c r="B557" s="3" t="s">
        <v>1265</v>
      </c>
      <c r="C557" s="3" t="s">
        <v>6</v>
      </c>
      <c r="D557" s="3" t="s">
        <v>261</v>
      </c>
      <c r="E557" s="3" t="s">
        <v>298</v>
      </c>
      <c r="F557" s="3" t="s">
        <v>56</v>
      </c>
      <c r="G557" s="3" t="str">
        <f t="shared" si="10"/>
        <v>insert IGNORE into securitymaster(symbol,company,cik,sector,industry,security_type)values('TSS ','Total System Services ',null,'Information Technology ','Internet Software &amp; Services ','EQUITY');</v>
      </c>
    </row>
    <row r="558" spans="1:7" hidden="1" x14ac:dyDescent="0.45">
      <c r="A558" s="3" t="s">
        <v>1266</v>
      </c>
      <c r="B558" s="3" t="s">
        <v>1267</v>
      </c>
      <c r="C558" s="3" t="s">
        <v>6</v>
      </c>
      <c r="D558" s="3" t="s">
        <v>274</v>
      </c>
      <c r="E558" s="3" t="s">
        <v>1268</v>
      </c>
      <c r="F558" s="3" t="s">
        <v>56</v>
      </c>
      <c r="G558" s="3" t="str">
        <f t="shared" si="10"/>
        <v>insert IGNORE into securitymaster(symbol,company,cik,sector,industry,security_type)values('TSCO ','Tractor Supply Company ',null,'Consumer Discretionary ','Specialty Retail ','EQUITY');</v>
      </c>
    </row>
    <row r="559" spans="1:7" hidden="1" x14ac:dyDescent="0.45">
      <c r="A559" s="3" t="s">
        <v>1269</v>
      </c>
      <c r="B559" s="3" t="s">
        <v>1270</v>
      </c>
      <c r="C559" s="3" t="s">
        <v>6</v>
      </c>
      <c r="D559" s="3" t="s">
        <v>250</v>
      </c>
      <c r="E559" s="3" t="s">
        <v>391</v>
      </c>
      <c r="F559" s="3" t="s">
        <v>56</v>
      </c>
      <c r="G559" s="3" t="str">
        <f t="shared" si="10"/>
        <v>insert IGNORE into securitymaster(symbol,company,cik,sector,industry,security_type)values('TDG ','TransDigm Group ',null,'Industrials ','Aerospace &amp; Defense ','EQUITY');</v>
      </c>
    </row>
    <row r="560" spans="1:7" hidden="1" x14ac:dyDescent="0.45">
      <c r="A560" s="3" t="s">
        <v>1271</v>
      </c>
      <c r="B560" s="3" t="s">
        <v>1272</v>
      </c>
      <c r="C560" s="3" t="s">
        <v>6</v>
      </c>
      <c r="D560" s="3" t="s">
        <v>365</v>
      </c>
      <c r="E560" s="3" t="s">
        <v>807</v>
      </c>
      <c r="F560" s="3" t="s">
        <v>56</v>
      </c>
      <c r="G560" s="3" t="str">
        <f t="shared" si="10"/>
        <v>insert IGNORE into securitymaster(symbol,company,cik,sector,industry,security_type)values('RIG ','Transocean ',null,'Energy ','Oil &amp; Gas Drilling ','EQUITY');</v>
      </c>
    </row>
    <row r="561" spans="1:7" hidden="1" x14ac:dyDescent="0.45">
      <c r="A561" s="3" t="s">
        <v>1273</v>
      </c>
      <c r="B561" s="3" t="s">
        <v>1274</v>
      </c>
      <c r="C561" s="3" t="s">
        <v>6</v>
      </c>
      <c r="D561" s="3" t="s">
        <v>274</v>
      </c>
      <c r="E561" s="3" t="s">
        <v>332</v>
      </c>
      <c r="F561" s="3" t="s">
        <v>56</v>
      </c>
      <c r="G561" s="3" t="str">
        <f t="shared" si="10"/>
        <v>insert IGNORE into securitymaster(symbol,company,cik,sector,industry,security_type)values('TRIP ','TripAdvisor ',null,'Consumer Discretionary ','Internet &amp; Direct Marketing Retail ','EQUITY');</v>
      </c>
    </row>
    <row r="562" spans="1:7" hidden="1" x14ac:dyDescent="0.45">
      <c r="A562" s="3" t="s">
        <v>1275</v>
      </c>
      <c r="B562" s="3" t="s">
        <v>1276</v>
      </c>
      <c r="C562" s="3" t="s">
        <v>6</v>
      </c>
      <c r="D562" s="3" t="s">
        <v>274</v>
      </c>
      <c r="E562" s="3" t="s">
        <v>1025</v>
      </c>
      <c r="F562" s="3" t="s">
        <v>56</v>
      </c>
      <c r="G562" s="3" t="str">
        <f t="shared" si="10"/>
        <v>insert IGNORE into securitymaster(symbol,company,cik,sector,industry,security_type)values('FOXA ','Twenty-First Century Fox Class A ',null,'Consumer Discretionary ','Publishing ','EQUITY');</v>
      </c>
    </row>
    <row r="563" spans="1:7" hidden="1" x14ac:dyDescent="0.45">
      <c r="A563" s="3" t="s">
        <v>1277</v>
      </c>
      <c r="B563" s="3" t="s">
        <v>1278</v>
      </c>
      <c r="C563" s="3" t="s">
        <v>6</v>
      </c>
      <c r="D563" s="3" t="s">
        <v>274</v>
      </c>
      <c r="E563" s="3" t="s">
        <v>1025</v>
      </c>
      <c r="F563" s="3" t="s">
        <v>56</v>
      </c>
      <c r="G563" s="3" t="str">
        <f t="shared" si="10"/>
        <v>insert IGNORE into securitymaster(symbol,company,cik,sector,industry,security_type)values('FOX ','Twenty-First Century Fox Class B ',null,'Consumer Discretionary ','Publishing ','EQUITY');</v>
      </c>
    </row>
    <row r="564" spans="1:7" hidden="1" x14ac:dyDescent="0.45">
      <c r="A564" s="3" t="s">
        <v>1279</v>
      </c>
      <c r="B564" s="3" t="s">
        <v>1280</v>
      </c>
      <c r="C564" s="3" t="s">
        <v>6</v>
      </c>
      <c r="D564" s="3" t="s">
        <v>328</v>
      </c>
      <c r="E564" s="3" t="s">
        <v>475</v>
      </c>
      <c r="F564" s="3" t="s">
        <v>56</v>
      </c>
      <c r="G564" s="3" t="str">
        <f t="shared" si="10"/>
        <v>insert IGNORE into securitymaster(symbol,company,cik,sector,industry,security_type)values('TSN ','Tyson Foods ',null,'Consumer Staples ','Packaged Foods &amp; Meats ','EQUITY');</v>
      </c>
    </row>
    <row r="565" spans="1:7" hidden="1" x14ac:dyDescent="0.45">
      <c r="A565" s="3" t="s">
        <v>1281</v>
      </c>
      <c r="B565" s="3" t="s">
        <v>1282</v>
      </c>
      <c r="C565" s="3" t="s">
        <v>6</v>
      </c>
      <c r="D565" s="3" t="s">
        <v>347</v>
      </c>
      <c r="E565" s="3" t="s">
        <v>412</v>
      </c>
      <c r="F565" s="3" t="s">
        <v>56</v>
      </c>
      <c r="G565" s="3" t="str">
        <f t="shared" si="10"/>
        <v>insert IGNORE into securitymaster(symbol,company,cik,sector,industry,security_type)values('UDR ','UDR Inc ',null,'Real Estate ','Residential REITs ','EQUITY');</v>
      </c>
    </row>
    <row r="566" spans="1:7" hidden="1" x14ac:dyDescent="0.45">
      <c r="A566" s="3" t="s">
        <v>1283</v>
      </c>
      <c r="B566" s="3" t="s">
        <v>1284</v>
      </c>
      <c r="C566" s="3" t="s">
        <v>6</v>
      </c>
      <c r="D566" s="3" t="s">
        <v>274</v>
      </c>
      <c r="E566" s="3" t="s">
        <v>407</v>
      </c>
      <c r="F566" s="3" t="s">
        <v>56</v>
      </c>
      <c r="G566" s="3" t="str">
        <f t="shared" si="10"/>
        <v>insert IGNORE into securitymaster(symbol,company,cik,sector,industry,security_type)values('ULTA ','Ulta Salon Cosmetics &amp; Fragrance Inc ',null,'Consumer Discretionary ','Specialty Stores ','EQUITY');</v>
      </c>
    </row>
    <row r="567" spans="1:7" hidden="1" x14ac:dyDescent="0.45">
      <c r="A567" s="3" t="s">
        <v>1285</v>
      </c>
      <c r="B567" s="3" t="s">
        <v>1286</v>
      </c>
      <c r="C567" s="3" t="s">
        <v>6</v>
      </c>
      <c r="D567" s="3" t="s">
        <v>285</v>
      </c>
      <c r="E567" s="3" t="s">
        <v>424</v>
      </c>
      <c r="F567" s="3" t="s">
        <v>56</v>
      </c>
      <c r="G567" s="3" t="str">
        <f t="shared" si="10"/>
        <v>insert IGNORE into securitymaster(symbol,company,cik,sector,industry,security_type)values('USB ','U.S. Bancorp ',null,'Financials ','Banks ','EQUITY');</v>
      </c>
    </row>
    <row r="568" spans="1:7" hidden="1" x14ac:dyDescent="0.45">
      <c r="A568" s="3" t="s">
        <v>1287</v>
      </c>
      <c r="B568" s="3" t="s">
        <v>1288</v>
      </c>
      <c r="C568" s="3" t="s">
        <v>6</v>
      </c>
      <c r="D568" s="3" t="s">
        <v>274</v>
      </c>
      <c r="E568" s="3" t="s">
        <v>555</v>
      </c>
      <c r="F568" s="3" t="s">
        <v>56</v>
      </c>
      <c r="G568" s="3" t="str">
        <f t="shared" si="10"/>
        <v>insert IGNORE into securitymaster(symbol,company,cik,sector,industry,security_type)values('UA ','Under Armour ',null,'Consumer Discretionary ','Apparel, Accessories &amp; Luxury Goods ','EQUITY');</v>
      </c>
    </row>
    <row r="569" spans="1:7" hidden="1" x14ac:dyDescent="0.45">
      <c r="A569" s="3" t="s">
        <v>1289</v>
      </c>
      <c r="B569" s="3" t="s">
        <v>1288</v>
      </c>
      <c r="C569" s="3" t="s">
        <v>6</v>
      </c>
      <c r="D569" s="3" t="s">
        <v>274</v>
      </c>
      <c r="E569" s="3" t="s">
        <v>555</v>
      </c>
      <c r="F569" s="3" t="s">
        <v>56</v>
      </c>
      <c r="G569" s="3" t="str">
        <f t="shared" si="10"/>
        <v>insert IGNORE into securitymaster(symbol,company,cik,sector,industry,security_type)values('UAA ','Under Armour ',null,'Consumer Discretionary ','Apparel, Accessories &amp; Luxury Goods ','EQUITY');</v>
      </c>
    </row>
    <row r="570" spans="1:7" hidden="1" x14ac:dyDescent="0.45">
      <c r="A570" s="3" t="s">
        <v>1290</v>
      </c>
      <c r="B570" s="3" t="s">
        <v>1291</v>
      </c>
      <c r="C570" s="3" t="s">
        <v>6</v>
      </c>
      <c r="D570" s="3" t="s">
        <v>250</v>
      </c>
      <c r="E570" s="3" t="s">
        <v>593</v>
      </c>
      <c r="F570" s="3" t="s">
        <v>56</v>
      </c>
      <c r="G570" s="3" t="str">
        <f t="shared" si="10"/>
        <v>insert IGNORE into securitymaster(symbol,company,cik,sector,industry,security_type)values('UNP ','Union Pacific ',null,'Industrials ','Railroads ','EQUITY');</v>
      </c>
    </row>
    <row r="571" spans="1:7" hidden="1" x14ac:dyDescent="0.45">
      <c r="A571" s="3" t="s">
        <v>1292</v>
      </c>
      <c r="B571" s="3" t="s">
        <v>1293</v>
      </c>
      <c r="C571" s="3" t="s">
        <v>6</v>
      </c>
      <c r="D571" s="3" t="s">
        <v>250</v>
      </c>
      <c r="E571" s="3" t="s">
        <v>301</v>
      </c>
      <c r="F571" s="3" t="s">
        <v>56</v>
      </c>
      <c r="G571" s="3" t="str">
        <f t="shared" si="10"/>
        <v>insert IGNORE into securitymaster(symbol,company,cik,sector,industry,security_type)values('UAL ','United Continental Holdings ',null,'Industrials ','Airlines ','EQUITY');</v>
      </c>
    </row>
    <row r="572" spans="1:7" hidden="1" x14ac:dyDescent="0.45">
      <c r="A572" s="3" t="s">
        <v>1294</v>
      </c>
      <c r="B572" s="3" t="s">
        <v>1295</v>
      </c>
      <c r="C572" s="3" t="s">
        <v>6</v>
      </c>
      <c r="D572" s="3" t="s">
        <v>254</v>
      </c>
      <c r="E572" s="3" t="s">
        <v>282</v>
      </c>
      <c r="F572" s="3" t="s">
        <v>56</v>
      </c>
      <c r="G572" s="3" t="str">
        <f t="shared" si="10"/>
        <v>insert IGNORE into securitymaster(symbol,company,cik,sector,industry,security_type)values('UNH ','United Health Group Inc. ',null,'Health Care ','Managed Health Care ','EQUITY');</v>
      </c>
    </row>
    <row r="573" spans="1:7" hidden="1" x14ac:dyDescent="0.45">
      <c r="A573" s="3" t="s">
        <v>1296</v>
      </c>
      <c r="B573" s="3" t="s">
        <v>1297</v>
      </c>
      <c r="C573" s="3" t="s">
        <v>6</v>
      </c>
      <c r="D573" s="3" t="s">
        <v>250</v>
      </c>
      <c r="E573" s="3" t="s">
        <v>467</v>
      </c>
      <c r="F573" s="3" t="s">
        <v>56</v>
      </c>
      <c r="G573" s="3" t="str">
        <f t="shared" si="10"/>
        <v>insert IGNORE into securitymaster(symbol,company,cik,sector,industry,security_type)values('UPS ','United Parcel Service ',null,'Industrials ','Air Freight &amp; Logistics ','EQUITY');</v>
      </c>
    </row>
    <row r="574" spans="1:7" hidden="1" x14ac:dyDescent="0.45">
      <c r="A574" s="3" t="s">
        <v>1298</v>
      </c>
      <c r="B574" s="3" t="s">
        <v>1299</v>
      </c>
      <c r="C574" s="3" t="s">
        <v>6</v>
      </c>
      <c r="D574" s="3" t="s">
        <v>250</v>
      </c>
      <c r="E574" s="3" t="s">
        <v>1300</v>
      </c>
      <c r="F574" s="3" t="s">
        <v>56</v>
      </c>
      <c r="G574" s="3" t="str">
        <f t="shared" si="10"/>
        <v>insert IGNORE into securitymaster(symbol,company,cik,sector,industry,security_type)values('URI ','United Rentals, Inc. ',null,'Industrials ','Trading Companies &amp; Distributors ','EQUITY');</v>
      </c>
    </row>
    <row r="575" spans="1:7" hidden="1" x14ac:dyDescent="0.45">
      <c r="A575" s="3" t="s">
        <v>1301</v>
      </c>
      <c r="B575" s="3" t="s">
        <v>1302</v>
      </c>
      <c r="C575" s="3" t="s">
        <v>6</v>
      </c>
      <c r="D575" s="3" t="s">
        <v>250</v>
      </c>
      <c r="E575" s="3" t="s">
        <v>251</v>
      </c>
      <c r="F575" s="3" t="s">
        <v>56</v>
      </c>
      <c r="G575" s="3" t="str">
        <f t="shared" si="10"/>
        <v>insert IGNORE into securitymaster(symbol,company,cik,sector,industry,security_type)values('UTX ','United Technologies ',null,'Industrials ','Industrial Conglomerates ','EQUITY');</v>
      </c>
    </row>
    <row r="576" spans="1:7" hidden="1" x14ac:dyDescent="0.45">
      <c r="A576" s="3" t="s">
        <v>1303</v>
      </c>
      <c r="B576" s="3" t="s">
        <v>1304</v>
      </c>
      <c r="C576" s="3" t="s">
        <v>6</v>
      </c>
      <c r="D576" s="3" t="s">
        <v>254</v>
      </c>
      <c r="E576" s="3" t="s">
        <v>609</v>
      </c>
      <c r="F576" s="3" t="s">
        <v>56</v>
      </c>
      <c r="G576" s="3" t="str">
        <f t="shared" si="10"/>
        <v>insert IGNORE into securitymaster(symbol,company,cik,sector,industry,security_type)values('UHS ','Universal Health Services, Inc. ',null,'Health Care ','Health Care Facilities ','EQUITY');</v>
      </c>
    </row>
    <row r="577" spans="1:7" hidden="1" x14ac:dyDescent="0.45">
      <c r="A577" s="3" t="s">
        <v>1305</v>
      </c>
      <c r="B577" s="3" t="s">
        <v>1306</v>
      </c>
      <c r="C577" s="3" t="s">
        <v>6</v>
      </c>
      <c r="D577" s="3" t="s">
        <v>285</v>
      </c>
      <c r="E577" s="3" t="s">
        <v>683</v>
      </c>
      <c r="F577" s="3" t="s">
        <v>56</v>
      </c>
      <c r="G577" s="3" t="str">
        <f t="shared" si="10"/>
        <v>insert IGNORE into securitymaster(symbol,company,cik,sector,industry,security_type)values('UNM ','Unum Group ',null,'Financials ','Diversified Financial Services ','EQUITY');</v>
      </c>
    </row>
    <row r="578" spans="1:7" hidden="1" x14ac:dyDescent="0.45">
      <c r="A578" s="3" t="s">
        <v>1307</v>
      </c>
      <c r="B578" s="3" t="s">
        <v>1308</v>
      </c>
      <c r="C578" s="3" t="s">
        <v>6</v>
      </c>
      <c r="D578" s="3" t="s">
        <v>274</v>
      </c>
      <c r="E578" s="3" t="s">
        <v>740</v>
      </c>
      <c r="F578" s="3" t="s">
        <v>56</v>
      </c>
      <c r="G578" s="3" t="str">
        <f t="shared" si="10"/>
        <v>insert IGNORE into securitymaster(symbol,company,cik,sector,industry,security_type)values('URBN ','Urban Outfitters ',null,'Consumer Discretionary ','Apparel Retail ','EQUITY');</v>
      </c>
    </row>
    <row r="579" spans="1:7" hidden="1" x14ac:dyDescent="0.45">
      <c r="A579" s="3" t="s">
        <v>1309</v>
      </c>
      <c r="B579" s="3" t="s">
        <v>1310</v>
      </c>
      <c r="C579" s="3" t="s">
        <v>6</v>
      </c>
      <c r="D579" s="3" t="s">
        <v>274</v>
      </c>
      <c r="E579" s="3" t="s">
        <v>555</v>
      </c>
      <c r="F579" s="3" t="s">
        <v>56</v>
      </c>
      <c r="G579" s="3" t="str">
        <f t="shared" si="10"/>
        <v>insert IGNORE into securitymaster(symbol,company,cik,sector,industry,security_type)values('VFC ','V.F. Corp. ',null,'Consumer Discretionary ','Apparel, Accessories &amp; Luxury Goods ','EQUITY');</v>
      </c>
    </row>
    <row r="580" spans="1:7" hidden="1" x14ac:dyDescent="0.45">
      <c r="A580" s="3" t="s">
        <v>1311</v>
      </c>
      <c r="B580" s="3" t="s">
        <v>1312</v>
      </c>
      <c r="C580" s="3" t="s">
        <v>6</v>
      </c>
      <c r="D580" s="3" t="s">
        <v>365</v>
      </c>
      <c r="E580" s="3" t="s">
        <v>885</v>
      </c>
      <c r="F580" s="3" t="s">
        <v>56</v>
      </c>
      <c r="G580" s="3" t="str">
        <f t="shared" si="10"/>
        <v>insert IGNORE into securitymaster(symbol,company,cik,sector,industry,security_type)values('VLO ','Valero Energy ',null,'Energy ','Oil &amp; Gas Refining &amp; Marketing &amp; Transportation ','EQUITY');</v>
      </c>
    </row>
    <row r="581" spans="1:7" hidden="1" x14ac:dyDescent="0.45">
      <c r="A581" s="3" t="s">
        <v>1313</v>
      </c>
      <c r="B581" s="3" t="s">
        <v>1314</v>
      </c>
      <c r="C581" s="3" t="s">
        <v>6</v>
      </c>
      <c r="D581" s="3" t="s">
        <v>254</v>
      </c>
      <c r="E581" s="3" t="s">
        <v>255</v>
      </c>
      <c r="F581" s="3" t="s">
        <v>56</v>
      </c>
      <c r="G581" s="3" t="str">
        <f t="shared" si="10"/>
        <v>insert IGNORE into securitymaster(symbol,company,cik,sector,industry,security_type)values('VAR ','Varian Medical Systems ',null,'Health Care ','Health Care Equipment ','EQUITY');</v>
      </c>
    </row>
    <row r="582" spans="1:7" hidden="1" x14ac:dyDescent="0.45">
      <c r="A582" s="3" t="s">
        <v>1315</v>
      </c>
      <c r="B582" s="3" t="s">
        <v>1316</v>
      </c>
      <c r="C582" s="3" t="s">
        <v>6</v>
      </c>
      <c r="D582" s="3" t="s">
        <v>347</v>
      </c>
      <c r="E582" s="3" t="s">
        <v>379</v>
      </c>
      <c r="F582" s="3" t="s">
        <v>56</v>
      </c>
      <c r="G582" s="3" t="str">
        <f t="shared" si="10"/>
        <v>insert IGNORE into securitymaster(symbol,company,cik,sector,industry,security_type)values('VTR ','Ventas Inc ',null,'Real Estate ','REITs ','EQUITY');</v>
      </c>
    </row>
    <row r="583" spans="1:7" hidden="1" x14ac:dyDescent="0.45">
      <c r="A583" s="3" t="s">
        <v>1317</v>
      </c>
      <c r="B583" s="3" t="s">
        <v>1318</v>
      </c>
      <c r="C583" s="3" t="s">
        <v>6</v>
      </c>
      <c r="D583" s="3" t="s">
        <v>261</v>
      </c>
      <c r="E583" s="3" t="s">
        <v>298</v>
      </c>
      <c r="F583" s="3" t="s">
        <v>56</v>
      </c>
      <c r="G583" s="3" t="str">
        <f t="shared" si="10"/>
        <v>insert IGNORE into securitymaster(symbol,company,cik,sector,industry,security_type)values('VRSN ','Verisign Inc. ',null,'Information Technology ','Internet Software &amp; Services ','EQUITY');</v>
      </c>
    </row>
    <row r="584" spans="1:7" hidden="1" x14ac:dyDescent="0.45">
      <c r="A584" s="3" t="s">
        <v>1319</v>
      </c>
      <c r="B584" s="3" t="s">
        <v>1320</v>
      </c>
      <c r="C584" s="3" t="s">
        <v>6</v>
      </c>
      <c r="D584" s="3" t="s">
        <v>250</v>
      </c>
      <c r="E584" s="3" t="s">
        <v>1032</v>
      </c>
      <c r="F584" s="3" t="s">
        <v>56</v>
      </c>
      <c r="G584" s="3" t="str">
        <f t="shared" si="10"/>
        <v>insert IGNORE into securitymaster(symbol,company,cik,sector,industry,security_type)values('VRSK ','Verisk Analytics ',null,'Industrials ','Research &amp; Consulting Services ','EQUITY');</v>
      </c>
    </row>
    <row r="585" spans="1:7" hidden="1" x14ac:dyDescent="0.45">
      <c r="A585" s="3" t="s">
        <v>1321</v>
      </c>
      <c r="B585" s="3" t="s">
        <v>1322</v>
      </c>
      <c r="C585" s="3" t="s">
        <v>6</v>
      </c>
      <c r="D585" s="3" t="s">
        <v>399</v>
      </c>
      <c r="E585" s="3" t="s">
        <v>400</v>
      </c>
      <c r="F585" s="3" t="s">
        <v>56</v>
      </c>
      <c r="G585" s="3" t="str">
        <f t="shared" si="10"/>
        <v>insert IGNORE into securitymaster(symbol,company,cik,sector,industry,security_type)values('VZ ','Verizon Communications ',null,'Telecommunications Services ','Integrated Telecommunications Services ','EQUITY');</v>
      </c>
    </row>
    <row r="586" spans="1:7" hidden="1" x14ac:dyDescent="0.45">
      <c r="A586" s="3" t="s">
        <v>1323</v>
      </c>
      <c r="B586" s="3" t="s">
        <v>1324</v>
      </c>
      <c r="C586" s="3" t="s">
        <v>6</v>
      </c>
      <c r="D586" s="3" t="s">
        <v>254</v>
      </c>
      <c r="E586" s="3" t="s">
        <v>312</v>
      </c>
      <c r="F586" s="3" t="s">
        <v>56</v>
      </c>
      <c r="G586" s="3" t="str">
        <f t="shared" si="10"/>
        <v>insert IGNORE into securitymaster(symbol,company,cik,sector,industry,security_type)values('VRTX ','Vertex Pharmaceuticals Inc ',null,'Health Care ','Biotechnology ','EQUITY');</v>
      </c>
    </row>
    <row r="587" spans="1:7" hidden="1" x14ac:dyDescent="0.45">
      <c r="A587" s="3" t="s">
        <v>1325</v>
      </c>
      <c r="B587" s="3" t="s">
        <v>1326</v>
      </c>
      <c r="C587" s="3" t="s">
        <v>6</v>
      </c>
      <c r="D587" s="3" t="s">
        <v>274</v>
      </c>
      <c r="E587" s="3" t="s">
        <v>495</v>
      </c>
      <c r="F587" s="3" t="s">
        <v>56</v>
      </c>
      <c r="G587" s="3" t="str">
        <f t="shared" si="10"/>
        <v>insert IGNORE into securitymaster(symbol,company,cik,sector,industry,security_type)values('VIAB ','Viacom Inc. ',null,'Consumer Discretionary ','Broadcasting &amp; Cable TV ','EQUITY');</v>
      </c>
    </row>
    <row r="588" spans="1:7" hidden="1" x14ac:dyDescent="0.45">
      <c r="A588" s="3" t="s">
        <v>1327</v>
      </c>
      <c r="B588" s="3" t="s">
        <v>1328</v>
      </c>
      <c r="C588" s="3" t="s">
        <v>6</v>
      </c>
      <c r="D588" s="3" t="s">
        <v>261</v>
      </c>
      <c r="E588" s="3" t="s">
        <v>298</v>
      </c>
      <c r="F588" s="3" t="s">
        <v>56</v>
      </c>
      <c r="G588" s="3" t="str">
        <f t="shared" si="10"/>
        <v>insert IGNORE into securitymaster(symbol,company,cik,sector,industry,security_type)values('V ','Visa Inc. ',null,'Information Technology ','Internet Software &amp; Services ','EQUITY');</v>
      </c>
    </row>
    <row r="589" spans="1:7" hidden="1" x14ac:dyDescent="0.45">
      <c r="A589" s="3" t="s">
        <v>1329</v>
      </c>
      <c r="B589" s="3" t="s">
        <v>1330</v>
      </c>
      <c r="C589" s="3" t="s">
        <v>6</v>
      </c>
      <c r="D589" s="3" t="s">
        <v>347</v>
      </c>
      <c r="E589" s="3" t="s">
        <v>379</v>
      </c>
      <c r="F589" s="3" t="s">
        <v>56</v>
      </c>
      <c r="G589" s="3" t="str">
        <f t="shared" si="10"/>
        <v>insert IGNORE into securitymaster(symbol,company,cik,sector,industry,security_type)values('VNO ','Vornado Realty Trust ',null,'Real Estate ','REITs ','EQUITY');</v>
      </c>
    </row>
    <row r="590" spans="1:7" hidden="1" x14ac:dyDescent="0.45">
      <c r="A590" s="3" t="s">
        <v>1331</v>
      </c>
      <c r="B590" s="3" t="s">
        <v>1332</v>
      </c>
      <c r="C590" s="3" t="s">
        <v>6</v>
      </c>
      <c r="D590" s="3" t="s">
        <v>294</v>
      </c>
      <c r="E590" s="3" t="s">
        <v>950</v>
      </c>
      <c r="F590" s="3" t="s">
        <v>56</v>
      </c>
      <c r="G590" s="3" t="str">
        <f t="shared" si="10"/>
        <v>insert IGNORE into securitymaster(symbol,company,cik,sector,industry,security_type)values('VMC ','Vulcan Materials ',null,'Materials ','Construction Materials ','EQUITY');</v>
      </c>
    </row>
    <row r="591" spans="1:7" hidden="1" x14ac:dyDescent="0.45">
      <c r="A591" s="3" t="s">
        <v>1333</v>
      </c>
      <c r="B591" s="3" t="s">
        <v>1334</v>
      </c>
      <c r="C591" s="3" t="s">
        <v>6</v>
      </c>
      <c r="D591" s="3" t="s">
        <v>328</v>
      </c>
      <c r="E591" s="3" t="s">
        <v>583</v>
      </c>
      <c r="F591" s="3" t="s">
        <v>56</v>
      </c>
      <c r="G591" s="3" t="str">
        <f t="shared" si="10"/>
        <v>insert IGNORE into securitymaster(symbol,company,cik,sector,industry,security_type)values('WMT ','Wal-Mart Stores ',null,'Consumer Staples ','Hypermarkets &amp; Super Centers ','EQUITY');</v>
      </c>
    </row>
    <row r="592" spans="1:7" hidden="1" x14ac:dyDescent="0.45">
      <c r="A592" s="3" t="s">
        <v>1335</v>
      </c>
      <c r="B592" s="3" t="s">
        <v>1336</v>
      </c>
      <c r="C592" s="3" t="s">
        <v>6</v>
      </c>
      <c r="D592" s="3" t="s">
        <v>328</v>
      </c>
      <c r="E592" s="3" t="s">
        <v>599</v>
      </c>
      <c r="F592" s="3" t="s">
        <v>56</v>
      </c>
      <c r="G592" s="3" t="str">
        <f t="shared" si="10"/>
        <v>insert IGNORE into securitymaster(symbol,company,cik,sector,industry,security_type)values('WBA ','Walgreens Boots Alliance ',null,'Consumer Staples ','Drug Retail ','EQUITY');</v>
      </c>
    </row>
    <row r="593" spans="1:7" hidden="1" x14ac:dyDescent="0.45">
      <c r="A593" s="3" t="s">
        <v>1337</v>
      </c>
      <c r="B593" s="3" t="s">
        <v>1338</v>
      </c>
      <c r="C593" s="3" t="s">
        <v>6</v>
      </c>
      <c r="D593" s="3" t="s">
        <v>274</v>
      </c>
      <c r="E593" s="3" t="s">
        <v>495</v>
      </c>
      <c r="F593" s="3" t="s">
        <v>56</v>
      </c>
      <c r="G593" s="3" t="str">
        <f t="shared" si="10"/>
        <v>insert IGNORE into securitymaster(symbol,company,cik,sector,industry,security_type)values('DIS ','The Walt Disney Company ',null,'Consumer Discretionary ','Broadcasting &amp; Cable TV ','EQUITY');</v>
      </c>
    </row>
    <row r="594" spans="1:7" hidden="1" x14ac:dyDescent="0.45">
      <c r="A594" s="3" t="s">
        <v>1339</v>
      </c>
      <c r="B594" s="3" t="s">
        <v>1340</v>
      </c>
      <c r="C594" s="3" t="s">
        <v>6</v>
      </c>
      <c r="D594" s="3" t="s">
        <v>250</v>
      </c>
      <c r="E594" s="3" t="s">
        <v>1341</v>
      </c>
      <c r="F594" s="3" t="s">
        <v>56</v>
      </c>
      <c r="G594" s="3" t="str">
        <f t="shared" si="10"/>
        <v>insert IGNORE into securitymaster(symbol,company,cik,sector,industry,security_type)values('WM ','Waste Management Inc. ',null,'Industrials ','Environmental Services ','EQUITY');</v>
      </c>
    </row>
    <row r="595" spans="1:7" hidden="1" x14ac:dyDescent="0.45">
      <c r="A595" s="3" t="s">
        <v>1342</v>
      </c>
      <c r="B595" s="3" t="s">
        <v>1343</v>
      </c>
      <c r="C595" s="3" t="s">
        <v>6</v>
      </c>
      <c r="D595" s="3" t="s">
        <v>254</v>
      </c>
      <c r="E595" s="3" t="s">
        <v>356</v>
      </c>
      <c r="F595" s="3" t="s">
        <v>56</v>
      </c>
      <c r="G595" s="3" t="str">
        <f t="shared" si="10"/>
        <v>insert IGNORE into securitymaster(symbol,company,cik,sector,industry,security_type)values('WAT ','Waters Corporation ',null,'Health Care ','Health Care Distributors ','EQUITY');</v>
      </c>
    </row>
    <row r="596" spans="1:7" hidden="1" x14ac:dyDescent="0.45">
      <c r="A596" s="3" t="s">
        <v>1344</v>
      </c>
      <c r="B596" s="3" t="s">
        <v>1345</v>
      </c>
      <c r="C596" s="3" t="s">
        <v>6</v>
      </c>
      <c r="D596" s="3" t="s">
        <v>285</v>
      </c>
      <c r="E596" s="3" t="s">
        <v>424</v>
      </c>
      <c r="F596" s="3" t="s">
        <v>56</v>
      </c>
      <c r="G596" s="3" t="str">
        <f t="shared" si="10"/>
        <v>insert IGNORE into securitymaster(symbol,company,cik,sector,industry,security_type)values('WFC ','Wells Fargo ',null,'Financials ','Banks ','EQUITY');</v>
      </c>
    </row>
    <row r="597" spans="1:7" hidden="1" x14ac:dyDescent="0.45">
      <c r="A597" s="3" t="s">
        <v>1346</v>
      </c>
      <c r="B597" s="3" t="s">
        <v>1347</v>
      </c>
      <c r="C597" s="3" t="s">
        <v>6</v>
      </c>
      <c r="D597" s="3" t="s">
        <v>347</v>
      </c>
      <c r="E597" s="3" t="s">
        <v>379</v>
      </c>
      <c r="F597" s="3" t="s">
        <v>56</v>
      </c>
      <c r="G597" s="3" t="str">
        <f t="shared" si="10"/>
        <v>insert IGNORE into securitymaster(symbol,company,cik,sector,industry,security_type)values('HCN ','Welltower Inc. ',null,'Real Estate ','REITs ','EQUITY');</v>
      </c>
    </row>
    <row r="598" spans="1:7" hidden="1" x14ac:dyDescent="0.45">
      <c r="A598" s="3" t="s">
        <v>1348</v>
      </c>
      <c r="B598" s="3" t="s">
        <v>1349</v>
      </c>
      <c r="C598" s="3" t="s">
        <v>6</v>
      </c>
      <c r="D598" s="3" t="s">
        <v>261</v>
      </c>
      <c r="E598" s="3" t="s">
        <v>1179</v>
      </c>
      <c r="F598" s="3" t="s">
        <v>56</v>
      </c>
      <c r="G598" s="3" t="str">
        <f t="shared" si="10"/>
        <v>insert IGNORE into securitymaster(symbol,company,cik,sector,industry,security_type)values('WDC ','Western Digital ',null,'Information Technology ','Computer Storage &amp; Peripherals ','EQUITY');</v>
      </c>
    </row>
    <row r="599" spans="1:7" hidden="1" x14ac:dyDescent="0.45">
      <c r="A599" s="3" t="s">
        <v>1350</v>
      </c>
      <c r="B599" s="3" t="s">
        <v>1351</v>
      </c>
      <c r="C599" s="3" t="s">
        <v>6</v>
      </c>
      <c r="D599" s="3" t="s">
        <v>261</v>
      </c>
      <c r="E599" s="3" t="s">
        <v>298</v>
      </c>
      <c r="F599" s="3" t="s">
        <v>56</v>
      </c>
      <c r="G599" s="3" t="str">
        <f t="shared" si="10"/>
        <v>insert IGNORE into securitymaster(symbol,company,cik,sector,industry,security_type)values('WU ','Western Union Co ',null,'Information Technology ','Internet Software &amp; Services ','EQUITY');</v>
      </c>
    </row>
    <row r="600" spans="1:7" hidden="1" x14ac:dyDescent="0.45">
      <c r="A600" s="3" t="s">
        <v>1352</v>
      </c>
      <c r="B600" s="3" t="s">
        <v>1353</v>
      </c>
      <c r="C600" s="3" t="s">
        <v>6</v>
      </c>
      <c r="D600" s="3" t="s">
        <v>294</v>
      </c>
      <c r="E600" s="3" t="s">
        <v>415</v>
      </c>
      <c r="F600" s="3" t="s">
        <v>56</v>
      </c>
      <c r="G600" s="3" t="str">
        <f t="shared" si="10"/>
        <v>insert IGNORE into securitymaster(symbol,company,cik,sector,industry,security_type)values('WRK ','Westrock Co ',null,'Materials ','Paper Packaging ','EQUITY');</v>
      </c>
    </row>
    <row r="601" spans="1:7" hidden="1" x14ac:dyDescent="0.45">
      <c r="A601" s="3" t="s">
        <v>1354</v>
      </c>
      <c r="B601" s="3" t="s">
        <v>1355</v>
      </c>
      <c r="C601" s="3" t="s">
        <v>6</v>
      </c>
      <c r="D601" s="3" t="s">
        <v>347</v>
      </c>
      <c r="E601" s="3" t="s">
        <v>379</v>
      </c>
      <c r="F601" s="3" t="s">
        <v>56</v>
      </c>
      <c r="G601" s="3" t="str">
        <f t="shared" si="10"/>
        <v>insert IGNORE into securitymaster(symbol,company,cik,sector,industry,security_type)values('WY ','Weyerhaeuser Corp. ',null,'Real Estate ','REITs ','EQUITY');</v>
      </c>
    </row>
    <row r="602" spans="1:7" hidden="1" x14ac:dyDescent="0.45">
      <c r="A602" s="3" t="s">
        <v>1356</v>
      </c>
      <c r="B602" s="3" t="s">
        <v>1357</v>
      </c>
      <c r="C602" s="3" t="s">
        <v>6</v>
      </c>
      <c r="D602" s="3" t="s">
        <v>274</v>
      </c>
      <c r="E602" s="3" t="s">
        <v>1197</v>
      </c>
      <c r="F602" s="3" t="s">
        <v>56</v>
      </c>
      <c r="G602" s="3" t="str">
        <f t="shared" si="10"/>
        <v>insert IGNORE into securitymaster(symbol,company,cik,sector,industry,security_type)values('WHR ','Whirlpool Corp. ',null,'Consumer Discretionary ','Household Appliances ','EQUITY');</v>
      </c>
    </row>
    <row r="603" spans="1:7" hidden="1" x14ac:dyDescent="0.45">
      <c r="A603" s="3" t="s">
        <v>1358</v>
      </c>
      <c r="B603" s="3" t="s">
        <v>1359</v>
      </c>
      <c r="C603" s="3" t="s">
        <v>6</v>
      </c>
      <c r="D603" s="3" t="s">
        <v>328</v>
      </c>
      <c r="E603" s="3" t="s">
        <v>894</v>
      </c>
      <c r="F603" s="3" t="s">
        <v>56</v>
      </c>
      <c r="G603" s="3" t="str">
        <f t="shared" ref="G603:G637" si="11">"insert IGNORE into securitymaster("&amp;$A$1&amp;","&amp;$B$1&amp;","&amp;$C$1&amp;","&amp;$D$1&amp;","&amp;$E$1&amp;","&amp;$F$1&amp;")values("&amp;IF(A603="null","null", "'"&amp;A603&amp;"'")&amp;","&amp;IF(B603="null","null", "'"&amp;B603&amp;"'")&amp;","&amp;IF(C603="null","null", "'"&amp;C603&amp;"'")&amp;","&amp;IF(D603="null","null", "'"&amp;D603&amp;"'")&amp;","&amp;IF(E603="null","null", "'"&amp;E603&amp;"'")&amp;","&amp;IF(F603="null","null", "'"&amp;F603&amp;"'")&amp;");"</f>
        <v>insert IGNORE into securitymaster(symbol,company,cik,sector,industry,security_type)values('WFM ','Whole Foods Market ',null,'Consumer Staples ','Food Retail ','EQUITY');</v>
      </c>
    </row>
    <row r="604" spans="1:7" hidden="1" x14ac:dyDescent="0.45">
      <c r="A604" s="3" t="s">
        <v>1360</v>
      </c>
      <c r="B604" s="3" t="s">
        <v>1361</v>
      </c>
      <c r="C604" s="3" t="s">
        <v>6</v>
      </c>
      <c r="D604" s="3" t="s">
        <v>365</v>
      </c>
      <c r="E604" s="3" t="s">
        <v>366</v>
      </c>
      <c r="F604" s="3" t="s">
        <v>56</v>
      </c>
      <c r="G604" s="3" t="str">
        <f t="shared" si="11"/>
        <v>insert IGNORE into securitymaster(symbol,company,cik,sector,industry,security_type)values('WMB ','Williams Cos. ',null,'Energy ','Oil &amp; Gas Exploration &amp; Production ','EQUITY');</v>
      </c>
    </row>
    <row r="605" spans="1:7" hidden="1" x14ac:dyDescent="0.45">
      <c r="A605" s="3" t="s">
        <v>1362</v>
      </c>
      <c r="B605" s="3" t="s">
        <v>1363</v>
      </c>
      <c r="C605" s="3" t="s">
        <v>6</v>
      </c>
      <c r="D605" s="3" t="s">
        <v>285</v>
      </c>
      <c r="E605" s="3" t="s">
        <v>374</v>
      </c>
      <c r="F605" s="3" t="s">
        <v>56</v>
      </c>
      <c r="G605" s="3" t="str">
        <f t="shared" si="11"/>
        <v>insert IGNORE into securitymaster(symbol,company,cik,sector,industry,security_type)values('WLTW ','Willis Towers Watson ',null,'Financials ','Insurance Brokers ','EQUITY');</v>
      </c>
    </row>
    <row r="606" spans="1:7" hidden="1" x14ac:dyDescent="0.45">
      <c r="A606" s="3" t="s">
        <v>1364</v>
      </c>
      <c r="B606" s="3" t="s">
        <v>1365</v>
      </c>
      <c r="C606" s="3" t="s">
        <v>6</v>
      </c>
      <c r="D606" s="3" t="s">
        <v>278</v>
      </c>
      <c r="E606" s="3" t="s">
        <v>309</v>
      </c>
      <c r="F606" s="3" t="s">
        <v>56</v>
      </c>
      <c r="G606" s="3" t="str">
        <f t="shared" si="11"/>
        <v>insert IGNORE into securitymaster(symbol,company,cik,sector,industry,security_type)values('WEC ','Wisconsin Energy Corporation ',null,'Utilities ','Electric Utilities ','EQUITY');</v>
      </c>
    </row>
    <row r="607" spans="1:7" hidden="1" x14ac:dyDescent="0.45">
      <c r="A607" s="3" t="s">
        <v>1366</v>
      </c>
      <c r="B607" s="3" t="s">
        <v>1367</v>
      </c>
      <c r="C607" s="3" t="s">
        <v>6</v>
      </c>
      <c r="D607" s="3" t="s">
        <v>274</v>
      </c>
      <c r="E607" s="3" t="s">
        <v>486</v>
      </c>
      <c r="F607" s="3" t="s">
        <v>56</v>
      </c>
      <c r="G607" s="3" t="str">
        <f t="shared" si="11"/>
        <v>insert IGNORE into securitymaster(symbol,company,cik,sector,industry,security_type)values('WYN ','Wyndham Worldwide ',null,'Consumer Discretionary ','Hotels, Resorts &amp; Cruise Lines ','EQUITY');</v>
      </c>
    </row>
    <row r="608" spans="1:7" hidden="1" x14ac:dyDescent="0.45">
      <c r="A608" s="3" t="s">
        <v>1368</v>
      </c>
      <c r="B608" s="3" t="s">
        <v>1369</v>
      </c>
      <c r="C608" s="3" t="s">
        <v>6</v>
      </c>
      <c r="D608" s="3" t="s">
        <v>274</v>
      </c>
      <c r="E608" s="3" t="s">
        <v>1370</v>
      </c>
      <c r="F608" s="3" t="s">
        <v>56</v>
      </c>
      <c r="G608" s="3" t="str">
        <f t="shared" si="11"/>
        <v>insert IGNORE into securitymaster(symbol,company,cik,sector,industry,security_type)values('WYNN ','Wynn Resorts Ltd ',null,'Consumer Discretionary ','Casinos &amp; Gaming ','EQUITY');</v>
      </c>
    </row>
    <row r="609" spans="1:7" hidden="1" x14ac:dyDescent="0.45">
      <c r="A609" s="3" t="s">
        <v>1371</v>
      </c>
      <c r="B609" s="3" t="s">
        <v>1372</v>
      </c>
      <c r="C609" s="3" t="s">
        <v>6</v>
      </c>
      <c r="D609" s="3" t="s">
        <v>278</v>
      </c>
      <c r="E609" s="3" t="s">
        <v>335</v>
      </c>
      <c r="F609" s="3" t="s">
        <v>56</v>
      </c>
      <c r="G609" s="3" t="str">
        <f t="shared" si="11"/>
        <v>insert IGNORE into securitymaster(symbol,company,cik,sector,industry,security_type)values('XEL ','Xcel Energy Inc ',null,'Utilities ','MultiUtilities ','EQUITY');</v>
      </c>
    </row>
    <row r="610" spans="1:7" hidden="1" x14ac:dyDescent="0.45">
      <c r="A610" s="3" t="s">
        <v>1373</v>
      </c>
      <c r="B610" s="3" t="s">
        <v>1374</v>
      </c>
      <c r="C610" s="3" t="s">
        <v>6</v>
      </c>
      <c r="D610" s="3" t="s">
        <v>261</v>
      </c>
      <c r="E610" s="3" t="s">
        <v>262</v>
      </c>
      <c r="F610" s="3" t="s">
        <v>56</v>
      </c>
      <c r="G610" s="3" t="str">
        <f t="shared" si="11"/>
        <v>insert IGNORE into securitymaster(symbol,company,cik,sector,industry,security_type)values('XRX ','Xerox Corp. ',null,'Information Technology ','IT Consulting &amp; Other Services ','EQUITY');</v>
      </c>
    </row>
    <row r="611" spans="1:7" hidden="1" x14ac:dyDescent="0.45">
      <c r="A611" s="3" t="s">
        <v>1375</v>
      </c>
      <c r="B611" s="3" t="s">
        <v>1376</v>
      </c>
      <c r="C611" s="3" t="s">
        <v>6</v>
      </c>
      <c r="D611" s="3" t="s">
        <v>261</v>
      </c>
      <c r="E611" s="3" t="s">
        <v>369</v>
      </c>
      <c r="F611" s="3" t="s">
        <v>56</v>
      </c>
      <c r="G611" s="3" t="str">
        <f t="shared" si="11"/>
        <v>insert IGNORE into securitymaster(symbol,company,cik,sector,industry,security_type)values('XLNX ','Xilinx Inc ',null,'Information Technology ','Semiconductors ','EQUITY');</v>
      </c>
    </row>
    <row r="612" spans="1:7" hidden="1" x14ac:dyDescent="0.45">
      <c r="A612" s="3" t="s">
        <v>1377</v>
      </c>
      <c r="B612" s="3" t="s">
        <v>1378</v>
      </c>
      <c r="C612" s="3" t="s">
        <v>6</v>
      </c>
      <c r="D612" s="3" t="s">
        <v>285</v>
      </c>
      <c r="E612" s="3" t="s">
        <v>321</v>
      </c>
      <c r="F612" s="3" t="s">
        <v>56</v>
      </c>
      <c r="G612" s="3" t="str">
        <f t="shared" si="11"/>
        <v>insert IGNORE into securitymaster(symbol,company,cik,sector,industry,security_type)values('XL ','XL Capital ',null,'Financials ','Property &amp; Casualty Insurance ','EQUITY');</v>
      </c>
    </row>
    <row r="613" spans="1:7" hidden="1" x14ac:dyDescent="0.45">
      <c r="A613" s="3" t="s">
        <v>1379</v>
      </c>
      <c r="B613" s="3" t="s">
        <v>1380</v>
      </c>
      <c r="C613" s="3" t="s">
        <v>6</v>
      </c>
      <c r="D613" s="3" t="s">
        <v>250</v>
      </c>
      <c r="E613" s="3" t="s">
        <v>251</v>
      </c>
      <c r="F613" s="3" t="s">
        <v>56</v>
      </c>
      <c r="G613" s="3" t="str">
        <f t="shared" si="11"/>
        <v>insert IGNORE into securitymaster(symbol,company,cik,sector,industry,security_type)values('XYL ','Xylem Inc. ',null,'Industrials ','Industrial Conglomerates ','EQUITY');</v>
      </c>
    </row>
    <row r="614" spans="1:7" hidden="1" x14ac:dyDescent="0.45">
      <c r="A614" s="3" t="s">
        <v>1381</v>
      </c>
      <c r="B614" s="3" t="s">
        <v>1382</v>
      </c>
      <c r="C614" s="3" t="s">
        <v>6</v>
      </c>
      <c r="D614" s="3" t="s">
        <v>261</v>
      </c>
      <c r="E614" s="3" t="s">
        <v>298</v>
      </c>
      <c r="F614" s="3" t="s">
        <v>56</v>
      </c>
      <c r="G614" s="3" t="str">
        <f t="shared" si="11"/>
        <v>insert IGNORE into securitymaster(symbol,company,cik,sector,industry,security_type)values('YHOO ','Yahoo Inc. ',null,'Information Technology ','Internet Software &amp; Services ','EQUITY');</v>
      </c>
    </row>
    <row r="615" spans="1:7" hidden="1" x14ac:dyDescent="0.45">
      <c r="A615" s="3" t="s">
        <v>1383</v>
      </c>
      <c r="B615" s="3" t="s">
        <v>1384</v>
      </c>
      <c r="C615" s="3" t="s">
        <v>6</v>
      </c>
      <c r="D615" s="3" t="s">
        <v>274</v>
      </c>
      <c r="E615" s="3" t="s">
        <v>522</v>
      </c>
      <c r="F615" s="3" t="s">
        <v>56</v>
      </c>
      <c r="G615" s="3" t="str">
        <f t="shared" si="11"/>
        <v>insert IGNORE into securitymaster(symbol,company,cik,sector,industry,security_type)values('YUM ','Yum! Brands Inc ',null,'Consumer Discretionary ','Restaurants ','EQUITY');</v>
      </c>
    </row>
    <row r="616" spans="1:7" hidden="1" x14ac:dyDescent="0.45">
      <c r="A616" s="3" t="s">
        <v>1385</v>
      </c>
      <c r="B616" s="3" t="s">
        <v>1386</v>
      </c>
      <c r="C616" s="3" t="s">
        <v>6</v>
      </c>
      <c r="D616" s="3" t="s">
        <v>254</v>
      </c>
      <c r="E616" s="3" t="s">
        <v>255</v>
      </c>
      <c r="F616" s="3" t="s">
        <v>56</v>
      </c>
      <c r="G616" s="3" t="str">
        <f t="shared" si="11"/>
        <v>insert IGNORE into securitymaster(symbol,company,cik,sector,industry,security_type)values('ZBH ','Zimmer Biomet Holdings ',null,'Health Care ','Health Care Equipment ','EQUITY');</v>
      </c>
    </row>
    <row r="617" spans="1:7" hidden="1" x14ac:dyDescent="0.45">
      <c r="A617" s="3" t="s">
        <v>1387</v>
      </c>
      <c r="B617" s="3" t="s">
        <v>1388</v>
      </c>
      <c r="C617" s="3" t="s">
        <v>6</v>
      </c>
      <c r="D617" s="3" t="s">
        <v>285</v>
      </c>
      <c r="E617" s="3" t="s">
        <v>567</v>
      </c>
      <c r="F617" s="3" t="s">
        <v>56</v>
      </c>
      <c r="G617" s="3" t="str">
        <f t="shared" si="11"/>
        <v>insert IGNORE into securitymaster(symbol,company,cik,sector,industry,security_type)values('ZION ','Zions Bancorp ',null,'Financials ','Regional Banks ','EQUITY');</v>
      </c>
    </row>
    <row r="618" spans="1:7" hidden="1" x14ac:dyDescent="0.45">
      <c r="A618" s="3" t="s">
        <v>1389</v>
      </c>
      <c r="B618" s="3" t="s">
        <v>1390</v>
      </c>
      <c r="C618" s="3" t="s">
        <v>6</v>
      </c>
      <c r="D618" s="3" t="s">
        <v>254</v>
      </c>
      <c r="E618" s="3" t="s">
        <v>258</v>
      </c>
      <c r="F618" s="3" t="s">
        <v>56</v>
      </c>
      <c r="G618" s="3" t="str">
        <f t="shared" si="11"/>
        <v>insert IGNORE into securitymaster(symbol,company,cik,sector,industry,security_type)values('ZTS ','Zoetis ',null,'Health Care ','Pharmaceuticals ','EQUITY');</v>
      </c>
    </row>
    <row r="619" spans="1:7" hidden="1" x14ac:dyDescent="0.45">
      <c r="A619" s="3" t="s">
        <v>1392</v>
      </c>
      <c r="B619" s="3" t="s">
        <v>1393</v>
      </c>
      <c r="C619" s="3" t="s">
        <v>6</v>
      </c>
      <c r="D619" s="3" t="s">
        <v>285</v>
      </c>
      <c r="E619" s="3" t="s">
        <v>1394</v>
      </c>
      <c r="F619" s="3" t="s">
        <v>56</v>
      </c>
      <c r="G619" s="3" t="str">
        <f t="shared" si="11"/>
        <v>insert IGNORE into securitymaster(symbol,company,cik,sector,industry,security_type)values('JHG','Henderson Group Plc',null,'Financials ','Diversified Financials','EQUITY');</v>
      </c>
    </row>
    <row r="620" spans="1:7" x14ac:dyDescent="0.45">
      <c r="A620" s="3" t="s">
        <v>1396</v>
      </c>
      <c r="B620" t="s">
        <v>1397</v>
      </c>
      <c r="C620" s="3" t="s">
        <v>6</v>
      </c>
      <c r="D620" s="3" t="s">
        <v>1398</v>
      </c>
      <c r="E620" s="3" t="s">
        <v>1398</v>
      </c>
      <c r="F620" s="3" t="s">
        <v>7</v>
      </c>
      <c r="G620" t="str">
        <f t="shared" si="11"/>
        <v>insert IGNORE into securitymaster(symbol,company,cik,sector,industry,security_type)values('VBMFX','Vanguard Total Bond Market Index Fund Investor Shares',null,'Intermediate Term Bond','Intermediate Term Bond','ETF');</v>
      </c>
    </row>
    <row r="621" spans="1:7" x14ac:dyDescent="0.45">
      <c r="A621" s="3" t="s">
        <v>1411</v>
      </c>
      <c r="B621" s="3" t="s">
        <v>1412</v>
      </c>
      <c r="C621" s="3" t="s">
        <v>6</v>
      </c>
      <c r="D621" s="3" t="s">
        <v>1413</v>
      </c>
      <c r="E621" s="3" t="s">
        <v>1414</v>
      </c>
      <c r="F621" s="3" t="s">
        <v>7</v>
      </c>
      <c r="G621" t="str">
        <f t="shared" si="11"/>
        <v>insert IGNORE into securitymaster(symbol,company,cik,sector,industry,security_type)values('JETS','US Global Jets ETF',null,'Services','Major Airlines','ETF');</v>
      </c>
    </row>
    <row r="622" spans="1:7" hidden="1" x14ac:dyDescent="0.45">
      <c r="A622" s="3" t="s">
        <v>1415</v>
      </c>
      <c r="B622" t="s">
        <v>1416</v>
      </c>
      <c r="C622" s="3" t="s">
        <v>6</v>
      </c>
      <c r="D622" s="3" t="s">
        <v>1417</v>
      </c>
      <c r="E622" s="3" t="s">
        <v>1418</v>
      </c>
      <c r="F622" s="3" t="s">
        <v>56</v>
      </c>
      <c r="G622" t="str">
        <f t="shared" si="11"/>
        <v>insert IGNORE into securitymaster(symbol,company,cik,sector,industry,security_type)values('NOVUS','Novus Acquisition &amp; Development Corp.',null,'Financial Services','Insurance - Diversified','EQUITY');</v>
      </c>
    </row>
    <row r="623" spans="1:7" hidden="1" x14ac:dyDescent="0.45">
      <c r="A623" s="3" t="s">
        <v>1420</v>
      </c>
      <c r="B623" s="3" t="s">
        <v>1419</v>
      </c>
      <c r="C623" s="3" t="s">
        <v>6</v>
      </c>
      <c r="D623" s="3" t="s">
        <v>1421</v>
      </c>
      <c r="E623" s="3" t="s">
        <v>1422</v>
      </c>
      <c r="F623" s="3" t="s">
        <v>56</v>
      </c>
      <c r="G623" t="str">
        <f t="shared" si="11"/>
        <v>insert IGNORE into securitymaster(symbol,company,cik,sector,industry,security_type)values('ATTBF','Abattis Bioceuticals Corp',null,'Biotechnology','Health Care / Life Sciences','EQUITY');</v>
      </c>
    </row>
    <row r="624" spans="1:7" x14ac:dyDescent="0.45">
      <c r="A624" s="3" t="s">
        <v>1423</v>
      </c>
      <c r="B624" s="3" t="s">
        <v>1424</v>
      </c>
      <c r="C624" s="3" t="s">
        <v>6</v>
      </c>
      <c r="D624" s="3" t="s">
        <v>1425</v>
      </c>
      <c r="E624" s="3" t="s">
        <v>1425</v>
      </c>
      <c r="F624" s="3" t="s">
        <v>7</v>
      </c>
      <c r="G624" t="str">
        <f t="shared" si="11"/>
        <v>insert IGNORE into securitymaster(symbol,company,cik,sector,industry,security_type)values('YAO','Guggenheim China All-Cap ETF',null,'China Region','China Region','ETF');</v>
      </c>
    </row>
    <row r="625" spans="1:10" x14ac:dyDescent="0.45">
      <c r="A625" s="3" t="s">
        <v>1426</v>
      </c>
      <c r="B625" s="3" t="s">
        <v>1427</v>
      </c>
      <c r="C625" s="3" t="s">
        <v>6</v>
      </c>
      <c r="D625" s="3" t="s">
        <v>1428</v>
      </c>
      <c r="E625" s="3" t="s">
        <v>1428</v>
      </c>
      <c r="F625" s="3" t="s">
        <v>7</v>
      </c>
      <c r="G625" t="str">
        <f t="shared" si="11"/>
        <v>insert IGNORE into securitymaster(symbol,company,cik,sector,industry,security_type)values('VTSMX','Vanguard Total Stock Market Index',null,'Large Blend','Large Blend','ETF');</v>
      </c>
    </row>
    <row r="626" spans="1:10" x14ac:dyDescent="0.45">
      <c r="A626" s="3" t="s">
        <v>67</v>
      </c>
      <c r="B626" s="3" t="s">
        <v>68</v>
      </c>
      <c r="C626" s="3" t="s">
        <v>6</v>
      </c>
      <c r="D626" s="3" t="s">
        <v>66</v>
      </c>
      <c r="E626" s="3" t="s">
        <v>66</v>
      </c>
      <c r="F626" s="3" t="s">
        <v>7</v>
      </c>
      <c r="G626" t="str">
        <f t="shared" si="11"/>
        <v>insert IGNORE into securitymaster(symbol,company,cik,sector,industry,security_type)values('UVXY','ProShares Ultra VIX Short-Term Futures',null,'Volatility','Volatility','ETF');</v>
      </c>
    </row>
    <row r="627" spans="1:10" x14ac:dyDescent="0.45">
      <c r="A627" s="3" t="s">
        <v>1429</v>
      </c>
      <c r="B627" s="3" t="s">
        <v>1430</v>
      </c>
      <c r="C627" s="3" t="s">
        <v>6</v>
      </c>
      <c r="D627" s="3" t="s">
        <v>66</v>
      </c>
      <c r="E627" s="3" t="s">
        <v>66</v>
      </c>
      <c r="F627" s="3" t="s">
        <v>7</v>
      </c>
      <c r="G627" s="3" t="str">
        <f t="shared" si="11"/>
        <v>insert IGNORE into securitymaster(symbol,company,cik,sector,industry,security_type)values('SVXY','ProShares Short VIX Short Term',null,'Volatility','Volatility','ETF');</v>
      </c>
    </row>
    <row r="628" spans="1:10" x14ac:dyDescent="0.45">
      <c r="A628" s="3" t="s">
        <v>1431</v>
      </c>
      <c r="B628" s="3" t="s">
        <v>1432</v>
      </c>
      <c r="C628" s="3" t="s">
        <v>6</v>
      </c>
      <c r="D628" s="3" t="s">
        <v>1433</v>
      </c>
      <c r="E628" s="3" t="s">
        <v>1433</v>
      </c>
      <c r="F628" s="3" t="s">
        <v>7</v>
      </c>
      <c r="G628" s="3" t="str">
        <f t="shared" si="11"/>
        <v>insert IGNORE into securitymaster(symbol,company,cik,sector,industry,security_type)values('GBTC','Bitcoin Investment Trust',null,'Currency','Currency','ETF');</v>
      </c>
    </row>
    <row r="629" spans="1:10" x14ac:dyDescent="0.45">
      <c r="A629" s="3" t="s">
        <v>1434</v>
      </c>
      <c r="B629" t="s">
        <v>1435</v>
      </c>
      <c r="C629" s="3" t="s">
        <v>6</v>
      </c>
      <c r="D629" t="s">
        <v>41</v>
      </c>
      <c r="E629" t="s">
        <v>41</v>
      </c>
      <c r="F629" s="3" t="s">
        <v>7</v>
      </c>
      <c r="G629" s="3" t="str">
        <f t="shared" si="11"/>
        <v>insert IGNORE into securitymaster(symbol,company,cik,sector,industry,security_type)values('DFLVX','DFA US Large Cap Value I',null,'Large Value','Large Value','ETF');</v>
      </c>
    </row>
    <row r="630" spans="1:10" hidden="1" x14ac:dyDescent="0.45">
      <c r="A630" s="3" t="s">
        <v>1437</v>
      </c>
      <c r="B630" t="s">
        <v>1436</v>
      </c>
      <c r="C630" s="3" t="s">
        <v>6</v>
      </c>
      <c r="D630" s="3" t="s">
        <v>66</v>
      </c>
      <c r="E630" s="3" t="s">
        <v>66</v>
      </c>
      <c r="F630" s="3" t="s">
        <v>31</v>
      </c>
      <c r="G630" s="3" t="str">
        <f t="shared" si="11"/>
        <v>insert IGNORE into securitymaster(symbol,company,cik,sector,industry,security_type)values('XIV','VelocityShares Daily Inverse VIX ST ETN',null,'Volatility','Volatility','ETN');</v>
      </c>
    </row>
    <row r="631" spans="1:10" x14ac:dyDescent="0.45">
      <c r="A631" s="3" t="s">
        <v>1444</v>
      </c>
      <c r="B631" t="s">
        <v>1445</v>
      </c>
      <c r="D631" s="3" t="s">
        <v>28</v>
      </c>
      <c r="E631" s="3" t="s">
        <v>28</v>
      </c>
      <c r="F631" s="3" t="s">
        <v>7</v>
      </c>
      <c r="G631" s="3" t="str">
        <f t="shared" si="11"/>
        <v>insert IGNORE into securitymaster(symbol,company,cik,sector,industry,security_type)values('CNDF','iShares Edge MSCI Multifactor Consumer Discretionary','','Consumer Cyclical','Consumer Cyclical','ETF');</v>
      </c>
    </row>
    <row r="632" spans="1:10" hidden="1" x14ac:dyDescent="0.45">
      <c r="A632" s="3" t="s">
        <v>1448</v>
      </c>
      <c r="B632" t="s">
        <v>1449</v>
      </c>
      <c r="C632" s="3" t="s">
        <v>6</v>
      </c>
      <c r="F632" s="3" t="s">
        <v>56</v>
      </c>
      <c r="G632" s="3" t="str">
        <f t="shared" si="11"/>
        <v>insert IGNORE into securitymaster(symbol,company,cik,sector,industry,security_type)values('TNH','Terra Nitrogen Company, L.P.',null,'','','EQUITY');</v>
      </c>
    </row>
    <row r="633" spans="1:10" x14ac:dyDescent="0.45">
      <c r="A633" s="3" t="s">
        <v>1450</v>
      </c>
      <c r="B633" t="s">
        <v>1451</v>
      </c>
      <c r="C633" s="3" t="s">
        <v>6</v>
      </c>
      <c r="D633" s="3" t="s">
        <v>1452</v>
      </c>
      <c r="E633" s="3" t="s">
        <v>1452</v>
      </c>
      <c r="F633" s="3" t="s">
        <v>7</v>
      </c>
      <c r="G633" s="3" t="str">
        <f t="shared" si="11"/>
        <v>insert IGNORE into securitymaster(symbol,company,cik,sector,industry,security_type)values('VGK','Vanguard FTSE Europe ETF',null,'Europe Stock','Europe Stock','ETF');</v>
      </c>
    </row>
    <row r="634" spans="1:10" x14ac:dyDescent="0.45">
      <c r="A634" s="3" t="s">
        <v>1453</v>
      </c>
      <c r="B634" t="s">
        <v>1454</v>
      </c>
      <c r="C634" s="3" t="s">
        <v>6</v>
      </c>
      <c r="D634" s="3" t="s">
        <v>254</v>
      </c>
      <c r="E634" s="3" t="s">
        <v>38</v>
      </c>
      <c r="F634" s="3" t="s">
        <v>7</v>
      </c>
      <c r="G634" t="str">
        <f t="shared" si="11"/>
        <v>insert IGNORE into securitymaster(symbol,company,cik,sector,industry,security_type)values('JFNNX','Janus Henderson Global Life Sciences N',null,'Health Care ','Health','ETF');</v>
      </c>
    </row>
    <row r="635" spans="1:10" x14ac:dyDescent="0.45">
      <c r="A635" s="3" t="s">
        <v>1456</v>
      </c>
      <c r="B635" s="3" t="s">
        <v>1457</v>
      </c>
      <c r="C635" s="3" t="s">
        <v>6</v>
      </c>
      <c r="D635" s="3" t="s">
        <v>1458</v>
      </c>
      <c r="E635" s="3" t="s">
        <v>1458</v>
      </c>
      <c r="F635" s="3" t="s">
        <v>7</v>
      </c>
      <c r="G635" t="str">
        <f t="shared" si="11"/>
        <v>insert IGNORE into securitymaster(symbol,company,cik,sector,industry,security_type)values('BNO','United States Brent Oil Fund',null,'Commodities Energy','Commodities Energy','ETF');</v>
      </c>
    </row>
    <row r="636" spans="1:10" x14ac:dyDescent="0.45">
      <c r="A636" s="3" t="s">
        <v>2920</v>
      </c>
      <c r="B636" s="3" t="s">
        <v>2921</v>
      </c>
      <c r="C636" s="3" t="s">
        <v>6</v>
      </c>
      <c r="D636" s="3" t="s">
        <v>58</v>
      </c>
      <c r="E636" t="s">
        <v>2922</v>
      </c>
      <c r="F636" s="3" t="s">
        <v>56</v>
      </c>
      <c r="G636" s="3" t="str">
        <f t="shared" si="11"/>
        <v>insert IGNORE into securitymaster(symbol,company,cik,sector,industry,security_type)values('AZN.L','AstraZeneca Plc Ord Shares',null,'Healthcare','Drug Manufacturers - Major','EQUITY');</v>
      </c>
    </row>
    <row r="637" spans="1:10" x14ac:dyDescent="0.45">
      <c r="A637" s="3" t="s">
        <v>2923</v>
      </c>
      <c r="B637" s="3" t="s">
        <v>55</v>
      </c>
      <c r="C637" s="3" t="s">
        <v>6</v>
      </c>
      <c r="D637" s="3" t="s">
        <v>58</v>
      </c>
      <c r="E637" s="3" t="s">
        <v>2922</v>
      </c>
      <c r="F637" s="3" t="s">
        <v>56</v>
      </c>
      <c r="G637" s="3" t="str">
        <f t="shared" si="11"/>
        <v>insert IGNORE into securitymaster(symbol,company,cik,sector,industry,security_type)values('SAN.PA','Sanofi',null,'Healthcare','Drug Manufacturers - Major','EQUITY');</v>
      </c>
    </row>
    <row r="640" spans="1:10" x14ac:dyDescent="0.45">
      <c r="A640" s="3" t="s">
        <v>2636</v>
      </c>
      <c r="B640" s="3" t="s">
        <v>2637</v>
      </c>
      <c r="D640" t="s">
        <v>2924</v>
      </c>
      <c r="E640" t="str">
        <f>D640</f>
        <v>Global Renewable Energy</v>
      </c>
      <c r="F640" s="3" t="s">
        <v>7</v>
      </c>
      <c r="G640" s="3" t="str">
        <f t="shared" ref="G640:G703" si="12">"insert IGNORE into securitymaster("&amp;$A$1&amp;","&amp;$B$1&amp;","&amp;$C$1&amp;","&amp;$D$1&amp;","&amp;$E$1&amp;","&amp;$F$1&amp;")values("&amp;IF(A640="null","null", "'"&amp;A640&amp;"'")&amp;","&amp;IF(B640="null","null", "'"&amp;B640&amp;"'")&amp;","&amp;IF(C640="null","null", "'"&amp;C640&amp;"'")&amp;","&amp;IF(D640="null","null", "'"&amp;D640&amp;"'")&amp;","&amp;IF(E640="null","null", "'"&amp;E640&amp;"'")&amp;","&amp;IF(F640="null","null", "'"&amp;F640&amp;"'")&amp;");"</f>
        <v>insert IGNORE into securitymaster(symbol,company,cik,sector,industry,security_type)values('ACES','ALPS Clean Energy ETF','','Global Renewable Energy','Global Renewable Energy','ETF');</v>
      </c>
      <c r="J640" t="str">
        <f>"MK LOADALLPRICESSYMBOL /SYMBOL:"&amp;A640</f>
        <v>MK LOADALLPRICESSYMBOL /SYMBOL:ACES</v>
      </c>
    </row>
    <row r="641" spans="1:10" x14ac:dyDescent="0.45">
      <c r="A641" s="3" t="s">
        <v>2387</v>
      </c>
      <c r="B641" s="3" t="s">
        <v>2388</v>
      </c>
      <c r="D641" t="s">
        <v>2925</v>
      </c>
      <c r="E641" s="3" t="str">
        <f t="shared" ref="E641:E704" si="13">D641</f>
        <v>Global Technology</v>
      </c>
      <c r="F641" s="3" t="s">
        <v>7</v>
      </c>
      <c r="G641" s="3" t="str">
        <f t="shared" si="12"/>
        <v>insert IGNORE into securitymaster(symbol,company,cik,sector,industry,security_type)values('AIQ','Global X Future Analytics Tech ETF','','Global Technology','Global Technology','ETF');</v>
      </c>
      <c r="J641" s="3" t="str">
        <f t="shared" ref="J641:J704" si="14">"MK LOADALLPRICESSYMBOL /SYMBOL:"&amp;A641</f>
        <v>MK LOADALLPRICESSYMBOL /SYMBOL:AIQ</v>
      </c>
    </row>
    <row r="642" spans="1:10" x14ac:dyDescent="0.45">
      <c r="A642" s="3" t="s">
        <v>1798</v>
      </c>
      <c r="B642" s="3" t="s">
        <v>1799</v>
      </c>
      <c r="D642" t="s">
        <v>2926</v>
      </c>
      <c r="E642" s="3" t="str">
        <f t="shared" si="13"/>
        <v>U.S. MLPs</v>
      </c>
      <c r="F642" s="3" t="s">
        <v>7</v>
      </c>
      <c r="G642" s="3" t="str">
        <f t="shared" si="12"/>
        <v>insert IGNORE into securitymaster(symbol,company,cik,sector,industry,security_type)values('AMJ','J.P. Morgan Alerian MLP Index ETN','','U.S. MLPs','U.S. MLPs','ETF');</v>
      </c>
      <c r="J642" s="3" t="str">
        <f t="shared" si="14"/>
        <v>MK LOADALLPRICESSYMBOL /SYMBOL:AMJ</v>
      </c>
    </row>
    <row r="643" spans="1:10" x14ac:dyDescent="0.45">
      <c r="A643" s="3" t="s">
        <v>2623</v>
      </c>
      <c r="B643" s="3" t="s">
        <v>2624</v>
      </c>
      <c r="D643" t="s">
        <v>2926</v>
      </c>
      <c r="E643" s="3" t="str">
        <f t="shared" si="13"/>
        <v>U.S. MLPs</v>
      </c>
      <c r="F643" s="3" t="s">
        <v>7</v>
      </c>
      <c r="G643" s="3" t="str">
        <f t="shared" si="12"/>
        <v>insert IGNORE into securitymaster(symbol,company,cik,sector,industry,security_type)values('AMJL','Credit Suisse X-Links Monthly Pay 2xLeveraged Alerian MLP Index ETN','','U.S. MLPs','U.S. MLPs','ETF');</v>
      </c>
      <c r="J643" s="3" t="str">
        <f t="shared" si="14"/>
        <v>MK LOADALLPRICESSYMBOL /SYMBOL:AMJL</v>
      </c>
    </row>
    <row r="644" spans="1:10" x14ac:dyDescent="0.45">
      <c r="A644" s="3" t="s">
        <v>1701</v>
      </c>
      <c r="B644" s="3" t="s">
        <v>1702</v>
      </c>
      <c r="D644" t="s">
        <v>2926</v>
      </c>
      <c r="E644" s="3" t="str">
        <f t="shared" si="13"/>
        <v>U.S. MLPs</v>
      </c>
      <c r="F644" s="3" t="s">
        <v>7</v>
      </c>
      <c r="G644" s="3" t="str">
        <f t="shared" si="12"/>
        <v>insert IGNORE into securitymaster(symbol,company,cik,sector,industry,security_type)values('AMLP','Alerian MLP ETF','','U.S. MLPs','U.S. MLPs','ETF');</v>
      </c>
      <c r="J644" s="3" t="str">
        <f t="shared" si="14"/>
        <v>MK LOADALLPRICESSYMBOL /SYMBOL:AMLP</v>
      </c>
    </row>
    <row r="645" spans="1:10" x14ac:dyDescent="0.45">
      <c r="A645" s="3" t="s">
        <v>2718</v>
      </c>
      <c r="B645" s="3" t="s">
        <v>2719</v>
      </c>
      <c r="D645" t="s">
        <v>2926</v>
      </c>
      <c r="E645" s="3" t="str">
        <f t="shared" si="13"/>
        <v>U.S. MLPs</v>
      </c>
      <c r="F645" s="3" t="s">
        <v>7</v>
      </c>
      <c r="G645" s="3" t="str">
        <f t="shared" si="12"/>
        <v>insert IGNORE into securitymaster(symbol,company,cik,sector,industry,security_type)values('AMUB','ETRACS Alerian MLP Index ETN Series B','','U.S. MLPs','U.S. MLPs','ETF');</v>
      </c>
      <c r="J645" s="3" t="str">
        <f t="shared" si="14"/>
        <v>MK LOADALLPRICESSYMBOL /SYMBOL:AMUB</v>
      </c>
    </row>
    <row r="646" spans="1:10" x14ac:dyDescent="0.45">
      <c r="A646" s="3" t="s">
        <v>2889</v>
      </c>
      <c r="B646" s="3" t="s">
        <v>2890</v>
      </c>
      <c r="D646" t="s">
        <v>2925</v>
      </c>
      <c r="E646" s="3" t="str">
        <f t="shared" si="13"/>
        <v>Global Technology</v>
      </c>
      <c r="F646" s="3" t="s">
        <v>7</v>
      </c>
      <c r="G646" s="3" t="str">
        <f t="shared" si="12"/>
        <v>insert IGNORE into securitymaster(symbol,company,cik,sector,industry,security_type)values('ARVR','Tactile Analytics ETF','','Global Technology','Global Technology','ETF');</v>
      </c>
      <c r="J646" s="3" t="str">
        <f t="shared" si="14"/>
        <v>MK LOADALLPRICESSYMBOL /SYMBOL:ARVR</v>
      </c>
    </row>
    <row r="647" spans="1:10" x14ac:dyDescent="0.45">
      <c r="A647" s="3" t="s">
        <v>2867</v>
      </c>
      <c r="B647" s="3" t="s">
        <v>2868</v>
      </c>
      <c r="D647" t="s">
        <v>2925</v>
      </c>
      <c r="E647" s="3" t="str">
        <f t="shared" si="13"/>
        <v>Global Technology</v>
      </c>
      <c r="F647" s="3" t="s">
        <v>7</v>
      </c>
      <c r="G647" s="3" t="str">
        <f t="shared" si="12"/>
        <v>insert IGNORE into securitymaster(symbol,company,cik,sector,industry,security_type)values('AUGR','Defiance Future Tech ETF','','Global Technology','Global Technology','ETF');</v>
      </c>
      <c r="J647" s="3" t="str">
        <f t="shared" si="14"/>
        <v>MK LOADALLPRICESSYMBOL /SYMBOL:AUGR</v>
      </c>
    </row>
    <row r="648" spans="1:10" x14ac:dyDescent="0.45">
      <c r="A648" s="3" t="s">
        <v>2714</v>
      </c>
      <c r="B648" s="3" t="s">
        <v>2715</v>
      </c>
      <c r="D648" t="s">
        <v>2927</v>
      </c>
      <c r="E648" s="3" t="str">
        <f t="shared" si="13"/>
        <v>Global Metals &amp; Mining</v>
      </c>
      <c r="F648" s="3" t="s">
        <v>7</v>
      </c>
      <c r="G648" s="3" t="str">
        <f t="shared" si="12"/>
        <v>insert IGNORE into securitymaster(symbol,company,cik,sector,industry,security_type)values('BATT','Amplify Advanced Battery Metals and Materials ETF','','Global Metals &amp; Mining','Global Metals &amp; Mining','ETF');</v>
      </c>
      <c r="J648" s="3" t="str">
        <f t="shared" si="14"/>
        <v>MK LOADALLPRICESSYMBOL /SYMBOL:BATT</v>
      </c>
    </row>
    <row r="649" spans="1:10" x14ac:dyDescent="0.45">
      <c r="A649" s="3" t="s">
        <v>2400</v>
      </c>
      <c r="B649" s="3" t="s">
        <v>2401</v>
      </c>
      <c r="D649" t="s">
        <v>2928</v>
      </c>
      <c r="E649" s="3" t="str">
        <f t="shared" si="13"/>
        <v>U.S. Biotech</v>
      </c>
      <c r="F649" s="3" t="s">
        <v>7</v>
      </c>
      <c r="G649" s="3" t="str">
        <f t="shared" si="12"/>
        <v>insert IGNORE into securitymaster(symbol,company,cik,sector,industry,security_type)values('BBC','Virtus LifeSci Biotech Clinical Trials ETF','','U.S. Biotech','U.S. Biotech','ETF');</v>
      </c>
      <c r="J649" s="3" t="str">
        <f t="shared" si="14"/>
        <v>MK LOADALLPRICESSYMBOL /SYMBOL:BBC</v>
      </c>
    </row>
    <row r="650" spans="1:10" x14ac:dyDescent="0.45">
      <c r="A650" s="3" t="s">
        <v>2478</v>
      </c>
      <c r="B650" s="3" t="s">
        <v>2479</v>
      </c>
      <c r="D650" t="s">
        <v>2928</v>
      </c>
      <c r="E650" s="3" t="str">
        <f t="shared" si="13"/>
        <v>U.S. Biotech</v>
      </c>
      <c r="F650" s="3" t="s">
        <v>7</v>
      </c>
      <c r="G650" s="3" t="str">
        <f t="shared" si="12"/>
        <v>insert IGNORE into securitymaster(symbol,company,cik,sector,industry,security_type)values('BBP','Virtus LifeSci Biotech Products ETF','','U.S. Biotech','U.S. Biotech','ETF');</v>
      </c>
      <c r="J650" s="3" t="str">
        <f t="shared" si="14"/>
        <v>MK LOADALLPRICESSYMBOL /SYMBOL:BBP</v>
      </c>
    </row>
    <row r="651" spans="1:10" x14ac:dyDescent="0.45">
      <c r="A651" s="3" t="s">
        <v>2160</v>
      </c>
      <c r="B651" s="3" t="s">
        <v>2161</v>
      </c>
      <c r="D651" t="s">
        <v>2929</v>
      </c>
      <c r="E651" s="3" t="str">
        <f t="shared" si="13"/>
        <v>U.S. Real Estate</v>
      </c>
      <c r="F651" s="3" t="s">
        <v>7</v>
      </c>
      <c r="G651" s="3" t="str">
        <f t="shared" si="12"/>
        <v>insert IGNORE into securitymaster(symbol,company,cik,sector,industry,security_type)values('BBRE','JPMorgan BetaBuilders MSCI U.S. REIT ETF','','U.S. Real Estate','U.S. Real Estate','ETF');</v>
      </c>
      <c r="J651" s="3" t="str">
        <f t="shared" si="14"/>
        <v>MK LOADALLPRICESSYMBOL /SYMBOL:BBRE</v>
      </c>
    </row>
    <row r="652" spans="1:10" x14ac:dyDescent="0.45">
      <c r="A652" s="3" t="s">
        <v>2188</v>
      </c>
      <c r="B652" s="3" t="s">
        <v>2189</v>
      </c>
      <c r="D652" t="s">
        <v>2930</v>
      </c>
      <c r="E652" s="3" t="str">
        <f t="shared" si="13"/>
        <v>U.S. Private Equity</v>
      </c>
      <c r="F652" s="3" t="s">
        <v>7</v>
      </c>
      <c r="G652" s="3" t="str">
        <f t="shared" si="12"/>
        <v>insert IGNORE into securitymaster(symbol,company,cik,sector,industry,security_type)values('BDCS','ETRACS Linked to the Wells Fargo Business Development Company Index ETN','','U.S. Private Equity','U.S. Private Equity','ETF');</v>
      </c>
      <c r="J652" s="3" t="str">
        <f t="shared" si="14"/>
        <v>MK LOADALLPRICESSYMBOL /SYMBOL:BDCS</v>
      </c>
    </row>
    <row r="653" spans="1:10" x14ac:dyDescent="0.45">
      <c r="A653" s="3" t="s">
        <v>2704</v>
      </c>
      <c r="B653" s="3" t="s">
        <v>2705</v>
      </c>
      <c r="D653" t="s">
        <v>2930</v>
      </c>
      <c r="E653" s="3" t="str">
        <f t="shared" si="13"/>
        <v>U.S. Private Equity</v>
      </c>
      <c r="F653" s="3" t="s">
        <v>7</v>
      </c>
      <c r="G653" s="3" t="str">
        <f t="shared" si="12"/>
        <v>insert IGNORE into securitymaster(symbol,company,cik,sector,industry,security_type)values('BDCZ','ETRACS Linked to Wells Fargo Business Development Co Index ETN Series B','','U.S. Private Equity','U.S. Private Equity','ETF');</v>
      </c>
      <c r="J653" s="3" t="str">
        <f t="shared" si="14"/>
        <v>MK LOADALLPRICESSYMBOL /SYMBOL:BDCZ</v>
      </c>
    </row>
    <row r="654" spans="1:10" x14ac:dyDescent="0.45">
      <c r="A654" s="3" t="s">
        <v>2435</v>
      </c>
      <c r="B654" s="3" t="s">
        <v>2436</v>
      </c>
      <c r="D654" t="s">
        <v>2928</v>
      </c>
      <c r="E654" s="3" t="str">
        <f t="shared" si="13"/>
        <v>U.S. Biotech</v>
      </c>
      <c r="F654" s="3" t="s">
        <v>7</v>
      </c>
      <c r="G654" s="3" t="str">
        <f t="shared" si="12"/>
        <v>insert IGNORE into securitymaster(symbol,company,cik,sector,industry,security_type)values('BIS','ProShares UltraShort Nasdaq Biotechnology','','U.S. Biotech','U.S. Biotech','ETF');</v>
      </c>
      <c r="J654" s="3" t="str">
        <f t="shared" si="14"/>
        <v>MK LOADALLPRICESSYMBOL /SYMBOL:BIS</v>
      </c>
    </row>
    <row r="655" spans="1:10" x14ac:dyDescent="0.45">
      <c r="A655" s="3" t="s">
        <v>2558</v>
      </c>
      <c r="B655" s="3" t="s">
        <v>2559</v>
      </c>
      <c r="D655" t="s">
        <v>2931</v>
      </c>
      <c r="E655" s="3" t="str">
        <f t="shared" si="13"/>
        <v>Global Casinos / Gaming</v>
      </c>
      <c r="F655" s="3" t="s">
        <v>7</v>
      </c>
      <c r="G655" s="3" t="str">
        <f t="shared" si="12"/>
        <v>insert IGNORE into securitymaster(symbol,company,cik,sector,industry,security_type)values('BJK','VanEck Vectors Gaming ETF','','Global Casinos / Gaming','Global Casinos / Gaming','ETF');</v>
      </c>
      <c r="J655" s="3" t="str">
        <f t="shared" si="14"/>
        <v>MK LOADALLPRICESSYMBOL /SYMBOL:BJK</v>
      </c>
    </row>
    <row r="656" spans="1:10" x14ac:dyDescent="0.45">
      <c r="A656" s="3" t="s">
        <v>2326</v>
      </c>
      <c r="B656" s="3" t="s">
        <v>2327</v>
      </c>
      <c r="D656" t="s">
        <v>2926</v>
      </c>
      <c r="E656" s="3" t="str">
        <f t="shared" si="13"/>
        <v>U.S. MLPs</v>
      </c>
      <c r="F656" s="3" t="s">
        <v>7</v>
      </c>
      <c r="G656" s="3" t="str">
        <f t="shared" si="12"/>
        <v>insert IGNORE into securitymaster(symbol,company,cik,sector,industry,security_type)values('BMLP','Dorsey Wright MLP Index ETN','','U.S. MLPs','U.S. MLPs','ETF');</v>
      </c>
      <c r="J656" s="3" t="str">
        <f t="shared" si="14"/>
        <v>MK LOADALLPRICESSYMBOL /SYMBOL:BMLP</v>
      </c>
    </row>
    <row r="657" spans="1:10" x14ac:dyDescent="0.45">
      <c r="A657" s="3" t="s">
        <v>2322</v>
      </c>
      <c r="B657" s="3" t="s">
        <v>2323</v>
      </c>
      <c r="D657" t="s">
        <v>2932</v>
      </c>
      <c r="E657" s="3" t="str">
        <f t="shared" si="13"/>
        <v>U.S. Health Care</v>
      </c>
      <c r="F657" s="3" t="s">
        <v>7</v>
      </c>
      <c r="G657" s="3" t="str">
        <f t="shared" si="12"/>
        <v>insert IGNORE into securitymaster(symbol,company,cik,sector,industry,security_type)values('BTEC','Principal Healthcare Innovators Index ETF','','U.S. Health Care','U.S. Health Care','ETF');</v>
      </c>
      <c r="J657" s="3" t="str">
        <f t="shared" si="14"/>
        <v>MK LOADALLPRICESSYMBOL /SYMBOL:BTEC</v>
      </c>
    </row>
    <row r="658" spans="1:10" x14ac:dyDescent="0.45">
      <c r="A658" s="3" t="s">
        <v>2854</v>
      </c>
      <c r="B658" s="3" t="s">
        <v>2855</v>
      </c>
      <c r="D658" t="s">
        <v>2930</v>
      </c>
      <c r="E658" s="3" t="str">
        <f t="shared" si="13"/>
        <v>U.S. Private Equity</v>
      </c>
      <c r="F658" s="3" t="s">
        <v>7</v>
      </c>
      <c r="G658" s="3" t="str">
        <f t="shared" si="12"/>
        <v>insert IGNORE into securitymaster(symbol,company,cik,sector,industry,security_type)values('BUY','USCF SummerHaven SHPEI Index Fund','','U.S. Private Equity','U.S. Private Equity','ETF');</v>
      </c>
      <c r="J658" s="3" t="str">
        <f t="shared" si="14"/>
        <v>MK LOADALLPRICESSYMBOL /SYMBOL:BUY</v>
      </c>
    </row>
    <row r="659" spans="1:10" x14ac:dyDescent="0.45">
      <c r="A659" s="3" t="s">
        <v>2858</v>
      </c>
      <c r="B659" s="3" t="s">
        <v>2859</v>
      </c>
      <c r="D659" t="s">
        <v>2933</v>
      </c>
      <c r="E659" s="3" t="str">
        <f t="shared" si="13"/>
        <v>Global Natural Resources</v>
      </c>
      <c r="F659" s="3" t="s">
        <v>7</v>
      </c>
      <c r="G659" s="3" t="str">
        <f t="shared" si="12"/>
        <v>insert IGNORE into securitymaster(symbol,company,cik,sector,industry,security_type)values('BUYN','USCF SummerHaven SHPEN Index Fund','','Global Natural Resources','Global Natural Resources','ETF');</v>
      </c>
      <c r="J659" s="3" t="str">
        <f t="shared" si="14"/>
        <v>MK LOADALLPRICESSYMBOL /SYMBOL:BUYN</v>
      </c>
    </row>
    <row r="660" spans="1:10" x14ac:dyDescent="0.45">
      <c r="A660" s="3" t="s">
        <v>2616</v>
      </c>
      <c r="B660" s="3" t="s">
        <v>2617</v>
      </c>
      <c r="D660" t="s">
        <v>2934</v>
      </c>
      <c r="E660" s="3" t="str">
        <f t="shared" si="13"/>
        <v>Global Automobiles &amp; Parts</v>
      </c>
      <c r="F660" s="3" t="s">
        <v>7</v>
      </c>
      <c r="G660" s="3" t="str">
        <f t="shared" si="12"/>
        <v>insert IGNORE into securitymaster(symbol,company,cik,sector,industry,security_type)values('CARZ','First Trust NASDAQ Global Auto Index Fund','','Global Automobiles &amp; Parts','Global Automobiles &amp; Parts','ETF');</v>
      </c>
      <c r="J660" s="3" t="str">
        <f t="shared" si="14"/>
        <v>MK LOADALLPRICESSYMBOL /SYMBOL:CARZ</v>
      </c>
    </row>
    <row r="661" spans="1:10" x14ac:dyDescent="0.45">
      <c r="A661" s="3" t="s">
        <v>2826</v>
      </c>
      <c r="B661" s="3" t="s">
        <v>2827</v>
      </c>
      <c r="D661" t="s">
        <v>2935</v>
      </c>
      <c r="E661" s="3" t="str">
        <f t="shared" si="13"/>
        <v>China Energy</v>
      </c>
      <c r="F661" s="3" t="s">
        <v>7</v>
      </c>
      <c r="G661" s="3" t="str">
        <f t="shared" si="12"/>
        <v>insert IGNORE into securitymaster(symbol,company,cik,sector,industry,security_type)values('CHIE','Global X China Energy ETF','','China Energy','China Energy','ETF');</v>
      </c>
      <c r="J661" s="3" t="str">
        <f t="shared" si="14"/>
        <v>MK LOADALLPRICESSYMBOL /SYMBOL:CHIE</v>
      </c>
    </row>
    <row r="662" spans="1:10" x14ac:dyDescent="0.45">
      <c r="A662" s="3" t="s">
        <v>2844</v>
      </c>
      <c r="B662" s="3" t="s">
        <v>2845</v>
      </c>
      <c r="D662" t="s">
        <v>2936</v>
      </c>
      <c r="E662" s="3" t="str">
        <f t="shared" si="13"/>
        <v>China Industrials</v>
      </c>
      <c r="F662" s="3" t="s">
        <v>7</v>
      </c>
      <c r="G662" s="3" t="str">
        <f t="shared" si="12"/>
        <v>insert IGNORE into securitymaster(symbol,company,cik,sector,industry,security_type)values('CHII','Global X China Industrials ETF','','China Industrials','China Industrials','ETF');</v>
      </c>
      <c r="J662" s="3" t="str">
        <f t="shared" si="14"/>
        <v>MK LOADALLPRICESSYMBOL /SYMBOL:CHII</v>
      </c>
    </row>
    <row r="663" spans="1:10" x14ac:dyDescent="0.45">
      <c r="A663" s="3" t="s">
        <v>2822</v>
      </c>
      <c r="B663" s="3" t="s">
        <v>2823</v>
      </c>
      <c r="D663" t="s">
        <v>2937</v>
      </c>
      <c r="E663" s="3" t="str">
        <f t="shared" si="13"/>
        <v>China Basic Materials</v>
      </c>
      <c r="F663" s="3" t="s">
        <v>7</v>
      </c>
      <c r="G663" s="3" t="str">
        <f t="shared" si="12"/>
        <v>insert IGNORE into securitymaster(symbol,company,cik,sector,industry,security_type)values('CHIM','Global X China Materials ETF','','China Basic Materials','China Basic Materials','ETF');</v>
      </c>
      <c r="J663" s="3" t="str">
        <f t="shared" si="14"/>
        <v>MK LOADALLPRICESSYMBOL /SYMBOL:CHIM</v>
      </c>
    </row>
    <row r="664" spans="1:10" x14ac:dyDescent="0.45">
      <c r="A664" s="3" t="s">
        <v>2085</v>
      </c>
      <c r="B664" s="3" t="s">
        <v>2086</v>
      </c>
      <c r="D664" t="s">
        <v>2938</v>
      </c>
      <c r="E664" s="3" t="str">
        <f t="shared" si="13"/>
        <v>China Consumer</v>
      </c>
      <c r="F664" s="3" t="s">
        <v>7</v>
      </c>
      <c r="G664" s="3" t="str">
        <f t="shared" si="12"/>
        <v>insert IGNORE into securitymaster(symbol,company,cik,sector,industry,security_type)values('CHIQ','Global X China Consumer ETF','','China Consumer','China Consumer','ETF');</v>
      </c>
      <c r="J664" s="3" t="str">
        <f t="shared" si="14"/>
        <v>MK LOADALLPRICESSYMBOL /SYMBOL:CHIQ</v>
      </c>
    </row>
    <row r="665" spans="1:10" x14ac:dyDescent="0.45">
      <c r="A665" s="3" t="s">
        <v>2471</v>
      </c>
      <c r="B665" s="3" t="s">
        <v>2472</v>
      </c>
      <c r="D665" t="s">
        <v>2939</v>
      </c>
      <c r="E665" s="3" t="str">
        <f t="shared" si="13"/>
        <v>China Financials</v>
      </c>
      <c r="F665" s="3" t="s">
        <v>7</v>
      </c>
      <c r="G665" s="3" t="str">
        <f t="shared" si="12"/>
        <v>insert IGNORE into securitymaster(symbol,company,cik,sector,industry,security_type)values('CHIX','Global X China Financials ETF','','China Financials','China Financials','ETF');</v>
      </c>
      <c r="J665" s="3" t="str">
        <f t="shared" si="14"/>
        <v>MK LOADALLPRICESSYMBOL /SYMBOL:CHIX</v>
      </c>
    </row>
    <row r="666" spans="1:10" x14ac:dyDescent="0.45">
      <c r="A666" s="3" t="s">
        <v>2882</v>
      </c>
      <c r="B666" s="3" t="s">
        <v>2883</v>
      </c>
      <c r="D666" t="s">
        <v>2940</v>
      </c>
      <c r="E666" s="3" t="str">
        <f t="shared" si="13"/>
        <v>China Biotech</v>
      </c>
      <c r="F666" s="3" t="s">
        <v>7</v>
      </c>
      <c r="G666" s="3" t="str">
        <f t="shared" si="12"/>
        <v>insert IGNORE into securitymaster(symbol,company,cik,sector,industry,security_type)values('CHNA','Loncar China BioPharma ETF','','China Biotech','China Biotech','ETF');</v>
      </c>
      <c r="J666" s="3" t="str">
        <f t="shared" si="14"/>
        <v>MK LOADALLPRICESSYMBOL /SYMBOL:CHNA</v>
      </c>
    </row>
    <row r="667" spans="1:10" x14ac:dyDescent="0.45">
      <c r="A667" s="3" t="s">
        <v>2004</v>
      </c>
      <c r="B667" s="3" t="s">
        <v>2005</v>
      </c>
      <c r="D667" t="s">
        <v>2925</v>
      </c>
      <c r="E667" s="3" t="str">
        <f t="shared" si="13"/>
        <v>Global Technology</v>
      </c>
      <c r="F667" s="3" t="s">
        <v>7</v>
      </c>
      <c r="G667" s="3" t="str">
        <f t="shared" si="12"/>
        <v>insert IGNORE into securitymaster(symbol,company,cik,sector,industry,security_type)values('CIBR','First Trust NASDAQ Cybersecurity ETF','','Global Technology','Global Technology','ETF');</v>
      </c>
      <c r="J667" s="3" t="str">
        <f t="shared" si="14"/>
        <v>MK LOADALLPRICESSYMBOL /SYMBOL:CIBR</v>
      </c>
    </row>
    <row r="668" spans="1:10" x14ac:dyDescent="0.45">
      <c r="A668" s="3" t="s">
        <v>2337</v>
      </c>
      <c r="B668" s="3" t="s">
        <v>2338</v>
      </c>
      <c r="D668" t="s">
        <v>2928</v>
      </c>
      <c r="E668" s="3" t="str">
        <f t="shared" si="13"/>
        <v>U.S. Biotech</v>
      </c>
      <c r="F668" s="3" t="s">
        <v>7</v>
      </c>
      <c r="G668" s="3" t="str">
        <f t="shared" si="12"/>
        <v>insert IGNORE into securitymaster(symbol,company,cik,sector,industry,security_type)values('CNCR','Loncar Cancer Immunotherapy ETF','','U.S. Biotech','U.S. Biotech','ETF');</v>
      </c>
      <c r="J668" s="3" t="str">
        <f t="shared" si="14"/>
        <v>MK LOADALLPRICESSYMBOL /SYMBOL:CNCR</v>
      </c>
    </row>
    <row r="669" spans="1:10" x14ac:dyDescent="0.45">
      <c r="A669" s="3" t="s">
        <v>2214</v>
      </c>
      <c r="B669" s="3" t="s">
        <v>2215</v>
      </c>
      <c r="D669" t="s">
        <v>2927</v>
      </c>
      <c r="E669" s="3" t="str">
        <f t="shared" si="13"/>
        <v>Global Metals &amp; Mining</v>
      </c>
      <c r="F669" s="3" t="s">
        <v>7</v>
      </c>
      <c r="G669" s="3" t="str">
        <f t="shared" si="12"/>
        <v>insert IGNORE into securitymaster(symbol,company,cik,sector,industry,security_type)values('COPX','Global X Copper Miners ETF','','Global Metals &amp; Mining','Global Metals &amp; Mining','ETF');</v>
      </c>
      <c r="J669" s="3" t="str">
        <f t="shared" si="14"/>
        <v>MK LOADALLPRICESSYMBOL /SYMBOL:COPX</v>
      </c>
    </row>
    <row r="670" spans="1:10" x14ac:dyDescent="0.45">
      <c r="A670" s="3" t="s">
        <v>2238</v>
      </c>
      <c r="B670" s="3" t="s">
        <v>2239</v>
      </c>
      <c r="D670" t="s">
        <v>2941</v>
      </c>
      <c r="E670" s="3" t="str">
        <f t="shared" si="13"/>
        <v>Global Oil &amp; Gas</v>
      </c>
      <c r="F670" s="3" t="s">
        <v>7</v>
      </c>
      <c r="G670" s="3" t="str">
        <f t="shared" si="12"/>
        <v>insert IGNORE into securitymaster(symbol,company,cik,sector,industry,security_type)values('CRAK','VanEck Vectors Oil Refiners ETF','','Global Oil &amp; Gas','Global Oil &amp; Gas','ETF');</v>
      </c>
      <c r="J670" s="3" t="str">
        <f t="shared" si="14"/>
        <v>MK LOADALLPRICESSYMBOL /SYMBOL:CRAK</v>
      </c>
    </row>
    <row r="671" spans="1:10" x14ac:dyDescent="0.45">
      <c r="A671" s="3" t="s">
        <v>2662</v>
      </c>
      <c r="B671" s="3" t="s">
        <v>2663</v>
      </c>
      <c r="D671" t="s">
        <v>2942</v>
      </c>
      <c r="E671" s="3" t="str">
        <f t="shared" si="13"/>
        <v>Global Agriculture</v>
      </c>
      <c r="F671" s="3" t="s">
        <v>7</v>
      </c>
      <c r="G671" s="3" t="str">
        <f t="shared" si="12"/>
        <v>insert IGNORE into securitymaster(symbol,company,cik,sector,industry,security_type)values('CROP','IQ Global Agribusiness Small Cap ETF','','Global Agriculture','Global Agriculture','ETF');</v>
      </c>
      <c r="J671" s="3" t="str">
        <f t="shared" si="14"/>
        <v>MK LOADALLPRICESSYMBOL /SYMBOL:CROP</v>
      </c>
    </row>
    <row r="672" spans="1:10" x14ac:dyDescent="0.45">
      <c r="A672" s="3" t="s">
        <v>2022</v>
      </c>
      <c r="B672" s="3" t="s">
        <v>2023</v>
      </c>
      <c r="D672" t="s">
        <v>2932</v>
      </c>
      <c r="E672" s="3" t="str">
        <f t="shared" si="13"/>
        <v>U.S. Health Care</v>
      </c>
      <c r="F672" s="3" t="s">
        <v>7</v>
      </c>
      <c r="G672" s="3" t="str">
        <f t="shared" si="12"/>
        <v>insert IGNORE into securitymaster(symbol,company,cik,sector,industry,security_type)values('CURE','Direxion Daily Healthcare Bull 3x Shares','','U.S. Health Care','U.S. Health Care','ETF');</v>
      </c>
      <c r="J672" s="3" t="str">
        <f t="shared" si="14"/>
        <v>MK LOADALLPRICESSYMBOL /SYMBOL:CURE</v>
      </c>
    </row>
    <row r="673" spans="1:10" x14ac:dyDescent="0.45">
      <c r="A673" s="3" t="s">
        <v>2330</v>
      </c>
      <c r="B673" s="3" t="s">
        <v>2331</v>
      </c>
      <c r="D673" t="s">
        <v>2943</v>
      </c>
      <c r="E673" s="3" t="str">
        <f t="shared" si="13"/>
        <v>China Internet</v>
      </c>
      <c r="F673" s="3" t="s">
        <v>7</v>
      </c>
      <c r="G673" s="3" t="str">
        <f t="shared" si="12"/>
        <v>insert IGNORE into securitymaster(symbol,company,cik,sector,industry,security_type)values('CWEB','Direxion Daily CSI China Internet Index Bull 2X Shares','','China Internet','China Internet','ETF');</v>
      </c>
      <c r="J673" s="3" t="str">
        <f t="shared" si="14"/>
        <v>MK LOADALLPRICESSYMBOL /SYMBOL:CWEB</v>
      </c>
    </row>
    <row r="674" spans="1:10" x14ac:dyDescent="0.45">
      <c r="A674" s="3" t="s">
        <v>2895</v>
      </c>
      <c r="B674" s="3" t="s">
        <v>2896</v>
      </c>
      <c r="D674" t="s">
        <v>2944</v>
      </c>
      <c r="E674" s="3" t="str">
        <f t="shared" si="13"/>
        <v>U.S. Energy</v>
      </c>
      <c r="F674" s="3" t="s">
        <v>7</v>
      </c>
      <c r="G674" s="3" t="str">
        <f t="shared" si="12"/>
        <v>insert IGNORE into securitymaster(symbol,company,cik,sector,industry,security_type)values('DDG','ProShares Short Oil &amp; Gas','','U.S. Energy','U.S. Energy','ETF');</v>
      </c>
      <c r="J674" s="3" t="str">
        <f t="shared" si="14"/>
        <v>MK LOADALLPRICESSYMBOL /SYMBOL:DDG</v>
      </c>
    </row>
    <row r="675" spans="1:10" x14ac:dyDescent="0.45">
      <c r="A675" s="3" t="s">
        <v>2300</v>
      </c>
      <c r="B675" s="3" t="s">
        <v>2301</v>
      </c>
      <c r="D675" t="s">
        <v>2945</v>
      </c>
      <c r="E675" s="3" t="str">
        <f t="shared" si="13"/>
        <v>U.S. Aerospace &amp; Defense</v>
      </c>
      <c r="F675" s="3" t="s">
        <v>7</v>
      </c>
      <c r="G675" s="3" t="str">
        <f t="shared" si="12"/>
        <v>insert IGNORE into securitymaster(symbol,company,cik,sector,industry,security_type)values('DFEN','Direxion Daily Aerospace &amp; Defense Bull 3X Shares','','U.S. Aerospace &amp; Defense','U.S. Aerospace &amp; Defense','ETF');</v>
      </c>
      <c r="J675" s="3" t="str">
        <f t="shared" si="14"/>
        <v>MK LOADALLPRICESSYMBOL /SYMBOL:DFEN</v>
      </c>
    </row>
    <row r="676" spans="1:10" x14ac:dyDescent="0.45">
      <c r="A676" s="3" t="s">
        <v>2037</v>
      </c>
      <c r="B676" s="3" t="s">
        <v>2038</v>
      </c>
      <c r="D676" t="s">
        <v>2946</v>
      </c>
      <c r="E676" s="3" t="str">
        <f t="shared" si="13"/>
        <v>Global Financials</v>
      </c>
      <c r="F676" s="3" t="s">
        <v>7</v>
      </c>
      <c r="G676" s="3" t="str">
        <f t="shared" si="12"/>
        <v>insert IGNORE into securitymaster(symbol,company,cik,sector,industry,security_type)values('DFNL','Davis Select Financial ETF','','Global Financials','Global Financials','ETF');</v>
      </c>
      <c r="J676" s="3" t="str">
        <f t="shared" si="14"/>
        <v>MK LOADALLPRICESSYMBOL /SYMBOL:DFNL</v>
      </c>
    </row>
    <row r="677" spans="1:10" x14ac:dyDescent="0.45">
      <c r="A677" s="3" t="s">
        <v>2145</v>
      </c>
      <c r="B677" s="3" t="s">
        <v>2146</v>
      </c>
      <c r="D677" t="s">
        <v>2944</v>
      </c>
      <c r="E677" s="3" t="str">
        <f t="shared" si="13"/>
        <v>U.S. Energy</v>
      </c>
      <c r="F677" s="3" t="s">
        <v>7</v>
      </c>
      <c r="G677" s="3" t="str">
        <f t="shared" si="12"/>
        <v>insert IGNORE into securitymaster(symbol,company,cik,sector,industry,security_type)values('DIG','ProShares Ultra Oil &amp; Gas','','U.S. Energy','U.S. Energy','ETF');</v>
      </c>
      <c r="J677" s="3" t="str">
        <f t="shared" si="14"/>
        <v>MK LOADALLPRICESSYMBOL /SYMBOL:DIG</v>
      </c>
    </row>
    <row r="678" spans="1:10" x14ac:dyDescent="0.45">
      <c r="A678" s="3" t="s">
        <v>2449</v>
      </c>
      <c r="B678" s="3" t="s">
        <v>2450</v>
      </c>
      <c r="D678" t="s">
        <v>2947</v>
      </c>
      <c r="E678" s="3" t="str">
        <f t="shared" si="13"/>
        <v>U.S. Banks</v>
      </c>
      <c r="F678" s="3" t="s">
        <v>7</v>
      </c>
      <c r="G678" s="3" t="str">
        <f t="shared" si="12"/>
        <v>insert IGNORE into securitymaster(symbol,company,cik,sector,industry,security_type)values('DPST','Direxion Daily Regional Banks Bull 3X Shares','','U.S. Banks','U.S. Banks','ETF');</v>
      </c>
      <c r="J678" s="3" t="str">
        <f t="shared" si="14"/>
        <v>MK LOADALLPRICESSYMBOL /SYMBOL:DPST</v>
      </c>
    </row>
    <row r="679" spans="1:10" x14ac:dyDescent="0.45">
      <c r="A679" s="3" t="s">
        <v>2199</v>
      </c>
      <c r="B679" s="3" t="s">
        <v>2200</v>
      </c>
      <c r="D679" t="s">
        <v>2948</v>
      </c>
      <c r="E679" s="3" t="str">
        <f t="shared" si="13"/>
        <v>U.S. Oil &amp; Gas Exploration &amp; Production</v>
      </c>
      <c r="F679" s="3" t="s">
        <v>7</v>
      </c>
      <c r="G679" s="3" t="str">
        <f t="shared" si="12"/>
        <v>insert IGNORE into securitymaster(symbol,company,cik,sector,industry,security_type)values('DRIP','Direxion Daily S&amp;P Oil &amp; Gas Exp. &amp; Prod. Bear 3X Shares','','U.S. Oil &amp; Gas Exploration &amp; Production','U.S. Oil &amp; Gas Exploration &amp; Production','ETF');</v>
      </c>
      <c r="J679" s="3" t="str">
        <f t="shared" si="14"/>
        <v>MK LOADALLPRICESSYMBOL /SYMBOL:DRIP</v>
      </c>
    </row>
    <row r="680" spans="1:10" x14ac:dyDescent="0.45">
      <c r="A680" s="3" t="s">
        <v>2408</v>
      </c>
      <c r="B680" s="3" t="s">
        <v>2409</v>
      </c>
      <c r="D680" t="s">
        <v>2929</v>
      </c>
      <c r="E680" s="3" t="str">
        <f t="shared" si="13"/>
        <v>U.S. Real Estate</v>
      </c>
      <c r="F680" s="3" t="s">
        <v>7</v>
      </c>
      <c r="G680" s="3" t="str">
        <f t="shared" si="12"/>
        <v>insert IGNORE into securitymaster(symbol,company,cik,sector,industry,security_type)values('DRN','Direxion Daily MSCI Real Estate Bull 3x Shares','','U.S. Real Estate','U.S. Real Estate','ETF');</v>
      </c>
      <c r="J680" s="3" t="str">
        <f t="shared" si="14"/>
        <v>MK LOADALLPRICESSYMBOL /SYMBOL:DRN</v>
      </c>
    </row>
    <row r="681" spans="1:10" x14ac:dyDescent="0.45">
      <c r="A681" s="3" t="s">
        <v>2590</v>
      </c>
      <c r="B681" s="3" t="s">
        <v>2591</v>
      </c>
      <c r="D681" t="s">
        <v>2929</v>
      </c>
      <c r="E681" s="3" t="str">
        <f t="shared" si="13"/>
        <v>U.S. Real Estate</v>
      </c>
      <c r="F681" s="3" t="s">
        <v>7</v>
      </c>
      <c r="G681" s="3" t="str">
        <f t="shared" si="12"/>
        <v>insert IGNORE into securitymaster(symbol,company,cik,sector,industry,security_type)values('DRV','Direxion Daily MSCI Real Estate Bear 3x Shares','','U.S. Real Estate','U.S. Real Estate','ETF');</v>
      </c>
      <c r="J681" s="3" t="str">
        <f t="shared" si="14"/>
        <v>MK LOADALLPRICESSYMBOL /SYMBOL:DRV</v>
      </c>
    </row>
    <row r="682" spans="1:10" x14ac:dyDescent="0.45">
      <c r="A682" s="3" t="s">
        <v>2156</v>
      </c>
      <c r="B682" s="3" t="s">
        <v>2157</v>
      </c>
      <c r="D682" t="s">
        <v>2949</v>
      </c>
      <c r="E682" s="3" t="str">
        <f t="shared" si="13"/>
        <v>Global Ex-U.S. Real Estate</v>
      </c>
      <c r="F682" s="3" t="s">
        <v>7</v>
      </c>
      <c r="G682" s="3" t="str">
        <f t="shared" si="12"/>
        <v>insert IGNORE into securitymaster(symbol,company,cik,sector,industry,security_type)values('DRW','WisdomTree Global ex-U.S. Real Estate Fund','','Global Ex-U.S. Real Estate','Global Ex-U.S. Real Estate','ETF');</v>
      </c>
      <c r="J682" s="3" t="str">
        <f t="shared" si="14"/>
        <v>MK LOADALLPRICESSYMBOL /SYMBOL:DRW</v>
      </c>
    </row>
    <row r="683" spans="1:10" x14ac:dyDescent="0.45">
      <c r="A683" s="3" t="s">
        <v>2360</v>
      </c>
      <c r="B683" s="3" t="s">
        <v>2361</v>
      </c>
      <c r="D683" t="s">
        <v>2925</v>
      </c>
      <c r="E683" s="3" t="str">
        <f t="shared" si="13"/>
        <v>Global Technology</v>
      </c>
      <c r="F683" s="3" t="s">
        <v>7</v>
      </c>
      <c r="G683" s="3" t="str">
        <f t="shared" si="12"/>
        <v>insert IGNORE into securitymaster(symbol,company,cik,sector,industry,security_type)values('DTEC','ALPS Disruptive Technologies ETF','','Global Technology','Global Technology','ETF');</v>
      </c>
      <c r="J683" s="3" t="str">
        <f t="shared" si="14"/>
        <v>MK LOADALLPRICESSYMBOL /SYMBOL:DTEC</v>
      </c>
    </row>
    <row r="684" spans="1:10" x14ac:dyDescent="0.45">
      <c r="A684" s="3" t="s">
        <v>2568</v>
      </c>
      <c r="B684" s="3" t="s">
        <v>2569</v>
      </c>
      <c r="D684" t="s">
        <v>2944</v>
      </c>
      <c r="E684" s="3" t="str">
        <f t="shared" si="13"/>
        <v>U.S. Energy</v>
      </c>
      <c r="F684" s="3" t="s">
        <v>7</v>
      </c>
      <c r="G684" s="3" t="str">
        <f t="shared" si="12"/>
        <v>insert IGNORE into securitymaster(symbol,company,cik,sector,industry,security_type)values('DUG','ProShares UltraShort Oil &amp; Gas','','U.S. Energy','U.S. Energy','ETF');</v>
      </c>
      <c r="J684" s="3" t="str">
        <f t="shared" si="14"/>
        <v>MK LOADALLPRICESSYMBOL /SYMBOL:DUG</v>
      </c>
    </row>
    <row r="685" spans="1:10" x14ac:dyDescent="0.45">
      <c r="A685" s="3" t="s">
        <v>2774</v>
      </c>
      <c r="B685" s="3" t="s">
        <v>2775</v>
      </c>
      <c r="D685" t="s">
        <v>2950</v>
      </c>
      <c r="E685" s="3" t="str">
        <f t="shared" si="13"/>
        <v>U.S. Industrials</v>
      </c>
      <c r="F685" s="3" t="s">
        <v>7</v>
      </c>
      <c r="G685" s="3" t="str">
        <f t="shared" si="12"/>
        <v>insert IGNORE into securitymaster(symbol,company,cik,sector,industry,security_type)values('DUSL','Direxion Daily Industrials Bull 3X Shares','','U.S. Industrials','U.S. Industrials','ETF');</v>
      </c>
      <c r="J685" s="3" t="str">
        <f t="shared" si="14"/>
        <v>MK LOADALLPRICESSYMBOL /SYMBOL:DUSL</v>
      </c>
    </row>
    <row r="686" spans="1:10" x14ac:dyDescent="0.45">
      <c r="A686" s="3" t="s">
        <v>2092</v>
      </c>
      <c r="B686" s="3" t="s">
        <v>2093</v>
      </c>
      <c r="D686" t="s">
        <v>2951</v>
      </c>
      <c r="E686" s="3" t="str">
        <f t="shared" si="13"/>
        <v>Global Gold Miners</v>
      </c>
      <c r="F686" s="3" t="s">
        <v>7</v>
      </c>
      <c r="G686" s="3" t="str">
        <f t="shared" si="12"/>
        <v>insert IGNORE into securitymaster(symbol,company,cik,sector,industry,security_type)values('DUST','Direxion Daily Gold Miners Index Bear 3x Shares','','Global Gold Miners','Global Gold Miners','ETF');</v>
      </c>
      <c r="J686" s="3" t="str">
        <f t="shared" si="14"/>
        <v>MK LOADALLPRICESSYMBOL /SYMBOL:DUST</v>
      </c>
    </row>
    <row r="687" spans="1:10" x14ac:dyDescent="0.45">
      <c r="A687" s="3" t="s">
        <v>2445</v>
      </c>
      <c r="B687" s="3" t="s">
        <v>2446</v>
      </c>
      <c r="D687" t="s">
        <v>2952</v>
      </c>
      <c r="E687" s="3" t="str">
        <f t="shared" si="13"/>
        <v>Japan Financials</v>
      </c>
      <c r="F687" s="3" t="s">
        <v>7</v>
      </c>
      <c r="G687" s="3" t="str">
        <f t="shared" si="12"/>
        <v>insert IGNORE into securitymaster(symbol,company,cik,sector,industry,security_type)values('DXJF','WisdomTree Japan Hedged Financials Fund','','Japan Financials','Japan Financials','ETF');</v>
      </c>
      <c r="J687" s="3" t="str">
        <f t="shared" si="14"/>
        <v>MK LOADALLPRICESSYMBOL /SYMBOL:DXJF</v>
      </c>
    </row>
    <row r="688" spans="1:10" x14ac:dyDescent="0.45">
      <c r="A688" s="3" t="s">
        <v>2463</v>
      </c>
      <c r="B688" s="3" t="s">
        <v>2464</v>
      </c>
      <c r="D688" t="s">
        <v>2953</v>
      </c>
      <c r="E688" s="3" t="str">
        <f t="shared" si="13"/>
        <v>Emerging Markets Consumer</v>
      </c>
      <c r="F688" s="3" t="s">
        <v>7</v>
      </c>
      <c r="G688" s="3" t="str">
        <f t="shared" si="12"/>
        <v>insert IGNORE into securitymaster(symbol,company,cik,sector,industry,security_type)values('EMCG','WisdomTree Emerging Markets Consumer Growth Fund','','Emerging Markets Consumer','Emerging Markets Consumer','ETF');</v>
      </c>
      <c r="J688" s="3" t="str">
        <f t="shared" si="14"/>
        <v>MK LOADALLPRICESSYMBOL /SYMBOL:EMCG</v>
      </c>
    </row>
    <row r="689" spans="1:10" x14ac:dyDescent="0.45">
      <c r="A689" s="3" t="s">
        <v>2467</v>
      </c>
      <c r="B689" s="3" t="s">
        <v>2468</v>
      </c>
      <c r="D689" t="s">
        <v>2954</v>
      </c>
      <c r="E689" s="3" t="str">
        <f t="shared" si="13"/>
        <v>Emerging Markets Infrastructure</v>
      </c>
      <c r="F689" s="3" t="s">
        <v>7</v>
      </c>
      <c r="G689" s="3" t="str">
        <f t="shared" si="12"/>
        <v>insert IGNORE into securitymaster(symbol,company,cik,sector,industry,security_type)values('EMIF','iShares Emerging Markets Infrastructure ETF','','Emerging Markets Infrastructure','Emerging Markets Infrastructure','ETF');</v>
      </c>
      <c r="J689" s="3" t="str">
        <f t="shared" si="14"/>
        <v>MK LOADALLPRICESSYMBOL /SYMBOL:EMIF</v>
      </c>
    </row>
    <row r="690" spans="1:10" x14ac:dyDescent="0.45">
      <c r="A690" s="3" t="s">
        <v>1838</v>
      </c>
      <c r="B690" s="3" t="s">
        <v>1839</v>
      </c>
      <c r="D690" t="s">
        <v>2926</v>
      </c>
      <c r="E690" s="3" t="str">
        <f t="shared" si="13"/>
        <v>U.S. MLPs</v>
      </c>
      <c r="F690" s="3" t="s">
        <v>7</v>
      </c>
      <c r="G690" s="3" t="str">
        <f t="shared" si="12"/>
        <v>insert IGNORE into securitymaster(symbol,company,cik,sector,industry,security_type)values('EMLP','First Trust North American Energy Infrastructure Fund','','U.S. MLPs','U.S. MLPs','ETF');</v>
      </c>
      <c r="J690" s="3" t="str">
        <f t="shared" si="14"/>
        <v>MK LOADALLPRICESSYMBOL /SYMBOL:EMLP</v>
      </c>
    </row>
    <row r="691" spans="1:10" x14ac:dyDescent="0.45">
      <c r="A691" s="3" t="s">
        <v>2731</v>
      </c>
      <c r="B691" s="3" t="s">
        <v>2732</v>
      </c>
      <c r="D691" t="s">
        <v>2955</v>
      </c>
      <c r="E691" s="3" t="str">
        <f t="shared" si="13"/>
        <v>U.S. Retail</v>
      </c>
      <c r="F691" s="3" t="s">
        <v>7</v>
      </c>
      <c r="G691" s="3" t="str">
        <f t="shared" si="12"/>
        <v>insert IGNORE into securitymaster(symbol,company,cik,sector,industry,security_type)values('EMTY','ProShares Decline of the Retail Store ETF','','U.S. Retail','U.S. Retail','ETF');</v>
      </c>
      <c r="J691" s="3" t="str">
        <f t="shared" si="14"/>
        <v>MK LOADALLPRICESSYMBOL /SYMBOL:EMTY</v>
      </c>
    </row>
    <row r="692" spans="1:10" x14ac:dyDescent="0.45">
      <c r="A692" s="3" t="s">
        <v>2390</v>
      </c>
      <c r="B692" s="3" t="s">
        <v>2391</v>
      </c>
      <c r="D692" t="s">
        <v>2926</v>
      </c>
      <c r="E692" s="3" t="str">
        <f t="shared" si="13"/>
        <v>U.S. MLPs</v>
      </c>
      <c r="F692" s="3" t="s">
        <v>7</v>
      </c>
      <c r="G692" s="3" t="str">
        <f t="shared" si="12"/>
        <v>insert IGNORE into securitymaster(symbol,company,cik,sector,industry,security_type)values('ENFR','Alerian Energy Infrastructure ETF','','U.S. MLPs','U.S. MLPs','ETF');</v>
      </c>
      <c r="J692" s="3" t="str">
        <f t="shared" si="14"/>
        <v>MK LOADALLPRICESSYMBOL /SYMBOL:ENFR</v>
      </c>
    </row>
    <row r="693" spans="1:10" x14ac:dyDescent="0.45">
      <c r="A693" s="3" t="s">
        <v>2606</v>
      </c>
      <c r="B693" s="3" t="s">
        <v>2607</v>
      </c>
      <c r="D693" t="s">
        <v>2956</v>
      </c>
      <c r="E693" s="3" t="str">
        <f t="shared" si="13"/>
        <v>Canada Oil &amp; Gas Exploration &amp; Production</v>
      </c>
      <c r="F693" s="3" t="s">
        <v>7</v>
      </c>
      <c r="G693" s="3" t="str">
        <f t="shared" si="12"/>
        <v>insert IGNORE into securitymaster(symbol,company,cik,sector,industry,security_type)values('ENY','Invesco Canadian Energy Income ETF','','Canada Oil &amp; Gas Exploration &amp; Production','Canada Oil &amp; Gas Exploration &amp; Production','ETF');</v>
      </c>
      <c r="J693" s="3" t="str">
        <f t="shared" si="14"/>
        <v>MK LOADALLPRICESSYMBOL /SYMBOL:ENY</v>
      </c>
    </row>
    <row r="694" spans="1:10" x14ac:dyDescent="0.45">
      <c r="A694" s="3" t="s">
        <v>2268</v>
      </c>
      <c r="B694" s="3" t="s">
        <v>2269</v>
      </c>
      <c r="D694" t="s">
        <v>2944</v>
      </c>
      <c r="E694" s="3" t="str">
        <f t="shared" si="13"/>
        <v>U.S. Energy</v>
      </c>
      <c r="F694" s="3" t="s">
        <v>7</v>
      </c>
      <c r="G694" s="3" t="str">
        <f t="shared" si="12"/>
        <v>insert IGNORE into securitymaster(symbol,company,cik,sector,industry,security_type)values('ERY','Direxion Daily Energy Bear 3X Shares','','U.S. Energy','U.S. Energy','ETF');</v>
      </c>
      <c r="J694" s="3" t="str">
        <f t="shared" si="14"/>
        <v>MK LOADALLPRICESSYMBOL /SYMBOL:ERY</v>
      </c>
    </row>
    <row r="695" spans="1:10" x14ac:dyDescent="0.45">
      <c r="A695" s="3" t="s">
        <v>2707</v>
      </c>
      <c r="B695" s="3" t="s">
        <v>2708</v>
      </c>
      <c r="D695" t="s">
        <v>2957</v>
      </c>
      <c r="E695" s="3" t="str">
        <f t="shared" si="13"/>
        <v>Developed Europe Financials</v>
      </c>
      <c r="F695" s="3" t="s">
        <v>7</v>
      </c>
      <c r="G695" s="3" t="str">
        <f t="shared" si="12"/>
        <v>insert IGNORE into securitymaster(symbol,company,cik,sector,industry,security_type)values('EUFL','Direxion Daily MSCI European Financials Bull 2X Shares','','Developed Europe Financials','Developed Europe Financials','ETF');</v>
      </c>
      <c r="J695" s="3" t="str">
        <f t="shared" si="14"/>
        <v>MK LOADALLPRICESSYMBOL /SYMBOL:EUFL</v>
      </c>
    </row>
    <row r="696" spans="1:10" x14ac:dyDescent="0.45">
      <c r="A696" s="3" t="s">
        <v>1944</v>
      </c>
      <c r="B696" s="3" t="s">
        <v>1945</v>
      </c>
      <c r="D696" t="s">
        <v>2957</v>
      </c>
      <c r="E696" s="3" t="str">
        <f t="shared" si="13"/>
        <v>Developed Europe Financials</v>
      </c>
      <c r="F696" s="3" t="s">
        <v>7</v>
      </c>
      <c r="G696" s="3" t="str">
        <f t="shared" si="12"/>
        <v>insert IGNORE into securitymaster(symbol,company,cik,sector,industry,security_type)values('EUFN','iShares MSCI Europe Financials ETF','','Developed Europe Financials','Developed Europe Financials','ETF');</v>
      </c>
      <c r="J696" s="3" t="str">
        <f t="shared" si="14"/>
        <v>MK LOADALLPRICESSYMBOL /SYMBOL:EUFN</v>
      </c>
    </row>
    <row r="697" spans="1:10" x14ac:dyDescent="0.45">
      <c r="A697" s="3" t="s">
        <v>2571</v>
      </c>
      <c r="B697" s="3" t="s">
        <v>2572</v>
      </c>
      <c r="D697" t="s">
        <v>2958</v>
      </c>
      <c r="E697" s="3" t="str">
        <f t="shared" si="13"/>
        <v>Global Environment</v>
      </c>
      <c r="F697" s="3" t="s">
        <v>7</v>
      </c>
      <c r="G697" s="3" t="str">
        <f t="shared" si="12"/>
        <v>insert IGNORE into securitymaster(symbol,company,cik,sector,industry,security_type)values('EVX','VanEck Vectors Environmental Services ETF','','Global Environment','Global Environment','ETF');</v>
      </c>
      <c r="J697" s="3" t="str">
        <f t="shared" si="14"/>
        <v>MK LOADALLPRICESSYMBOL /SYMBOL:EVX</v>
      </c>
    </row>
    <row r="698" spans="1:10" x14ac:dyDescent="0.45">
      <c r="A698" s="3" t="s">
        <v>2630</v>
      </c>
      <c r="B698" s="3" t="s">
        <v>2631</v>
      </c>
      <c r="D698" t="s">
        <v>2929</v>
      </c>
      <c r="E698" s="3" t="str">
        <f t="shared" si="13"/>
        <v>U.S. Real Estate</v>
      </c>
      <c r="F698" s="3" t="s">
        <v>7</v>
      </c>
      <c r="G698" s="3" t="str">
        <f t="shared" si="12"/>
        <v>insert IGNORE into securitymaster(symbol,company,cik,sector,industry,security_type)values('EWRE','Invesco S&amp;P 500 Equal Weight Real Estate ETF','','U.S. Real Estate','U.S. Real Estate','ETF');</v>
      </c>
      <c r="J698" s="3" t="str">
        <f t="shared" si="14"/>
        <v>MK LOADALLPRICESSYMBOL /SYMBOL:EWRE</v>
      </c>
    </row>
    <row r="699" spans="1:10" x14ac:dyDescent="0.45">
      <c r="A699" s="3" t="s">
        <v>2221</v>
      </c>
      <c r="B699" s="3" t="s">
        <v>2222</v>
      </c>
      <c r="D699" t="s">
        <v>2924</v>
      </c>
      <c r="E699" s="3" t="str">
        <f t="shared" si="13"/>
        <v>Global Renewable Energy</v>
      </c>
      <c r="F699" s="3" t="s">
        <v>7</v>
      </c>
      <c r="G699" s="3" t="str">
        <f t="shared" si="12"/>
        <v>insert IGNORE into securitymaster(symbol,company,cik,sector,industry,security_type)values('FAN','First Trust Global Wind Energy ETF','','Global Renewable Energy','Global Renewable Energy','ETF');</v>
      </c>
      <c r="J699" s="3" t="str">
        <f t="shared" si="14"/>
        <v>MK LOADALLPRICESSYMBOL /SYMBOL:FAN</v>
      </c>
    </row>
    <row r="700" spans="1:10" x14ac:dyDescent="0.45">
      <c r="A700" s="3" t="s">
        <v>1885</v>
      </c>
      <c r="B700" s="3" t="s">
        <v>1886</v>
      </c>
      <c r="D700" t="s">
        <v>2959</v>
      </c>
      <c r="E700" s="3" t="str">
        <f t="shared" si="13"/>
        <v>U.S. Financials</v>
      </c>
      <c r="F700" s="3" t="s">
        <v>7</v>
      </c>
      <c r="G700" s="3" t="str">
        <f t="shared" si="12"/>
        <v>insert IGNORE into securitymaster(symbol,company,cik,sector,industry,security_type)values('FAS','Direxion Daily Financial Bull 3x Shares','','U.S. Financials','U.S. Financials','ETF');</v>
      </c>
      <c r="J700" s="3" t="str">
        <f t="shared" si="14"/>
        <v>MK LOADALLPRICESSYMBOL /SYMBOL:FAS</v>
      </c>
    </row>
    <row r="701" spans="1:10" x14ac:dyDescent="0.45">
      <c r="A701" s="3" t="s">
        <v>1782</v>
      </c>
      <c r="B701" s="3" t="s">
        <v>1783</v>
      </c>
      <c r="D701" t="s">
        <v>2928</v>
      </c>
      <c r="E701" s="3" t="str">
        <f t="shared" si="13"/>
        <v>U.S. Biotech</v>
      </c>
      <c r="F701" s="3" t="s">
        <v>7</v>
      </c>
      <c r="G701" s="3" t="str">
        <f t="shared" si="12"/>
        <v>insert IGNORE into securitymaster(symbol,company,cik,sector,industry,security_type)values('FBT','First Trust NYSE Arca Biotechnology Index Fund','','U.S. Biotech','U.S. Biotech','ETF');</v>
      </c>
      <c r="J701" s="3" t="str">
        <f t="shared" si="14"/>
        <v>MK LOADALLPRICESSYMBOL /SYMBOL:FBT</v>
      </c>
    </row>
    <row r="702" spans="1:10" x14ac:dyDescent="0.45">
      <c r="A702" s="3" t="s">
        <v>2069</v>
      </c>
      <c r="B702" s="3" t="s">
        <v>2070</v>
      </c>
      <c r="D702" t="s">
        <v>2960</v>
      </c>
      <c r="E702" s="3" t="str">
        <f t="shared" si="13"/>
        <v>U.S. Natural Gas</v>
      </c>
      <c r="F702" s="3" t="s">
        <v>7</v>
      </c>
      <c r="G702" s="3" t="str">
        <f t="shared" si="12"/>
        <v>insert IGNORE into securitymaster(symbol,company,cik,sector,industry,security_type)values('FCG','First Trust Natural Gas ETF','','U.S. Natural Gas','U.S. Natural Gas','ETF');</v>
      </c>
      <c r="J702" s="3" t="str">
        <f t="shared" si="14"/>
        <v>MK LOADALLPRICESSYMBOL /SYMBOL:FCG</v>
      </c>
    </row>
    <row r="703" spans="1:10" x14ac:dyDescent="0.45">
      <c r="A703" s="3" t="s">
        <v>1723</v>
      </c>
      <c r="B703" s="3" t="s">
        <v>1724</v>
      </c>
      <c r="D703" t="s">
        <v>2961</v>
      </c>
      <c r="E703" s="3" t="str">
        <f t="shared" si="13"/>
        <v>U.S. Internet</v>
      </c>
      <c r="F703" s="3" t="s">
        <v>7</v>
      </c>
      <c r="G703" s="3" t="str">
        <f t="shared" si="12"/>
        <v>insert IGNORE into securitymaster(symbol,company,cik,sector,industry,security_type)values('FDN','First Trust Dow Jones Internet Index Fund','','U.S. Internet','U.S. Internet','ETF');</v>
      </c>
      <c r="J703" s="3" t="str">
        <f t="shared" si="14"/>
        <v>MK LOADALLPRICESSYMBOL /SYMBOL:FDN</v>
      </c>
    </row>
    <row r="704" spans="1:10" x14ac:dyDescent="0.45">
      <c r="A704" s="3" t="s">
        <v>2380</v>
      </c>
      <c r="B704" s="3" t="s">
        <v>2381</v>
      </c>
      <c r="D704" t="s">
        <v>2962</v>
      </c>
      <c r="E704" s="3" t="str">
        <f t="shared" si="13"/>
        <v>Developed Markets Real Estate</v>
      </c>
      <c r="F704" s="3" t="s">
        <v>7</v>
      </c>
      <c r="G704" s="3" t="str">
        <f t="shared" ref="G704:G767" si="15">"insert IGNORE into securitymaster("&amp;$A$1&amp;","&amp;$B$1&amp;","&amp;$C$1&amp;","&amp;$D$1&amp;","&amp;$E$1&amp;","&amp;$F$1&amp;")values("&amp;IF(A704="null","null", "'"&amp;A704&amp;"'")&amp;","&amp;IF(B704="null","null", "'"&amp;B704&amp;"'")&amp;","&amp;IF(C704="null","null", "'"&amp;C704&amp;"'")&amp;","&amp;IF(D704="null","null", "'"&amp;D704&amp;"'")&amp;","&amp;IF(E704="null","null", "'"&amp;E704&amp;"'")&amp;","&amp;IF(F704="null","null", "'"&amp;F704&amp;"'")&amp;");"</f>
        <v>insert IGNORE into securitymaster(symbol,company,cik,sector,industry,security_type)values('FFR','First Trust FTSE EPRA/NAREIT Developed Markets Real Estate','','Developed Markets Real Estate','Developed Markets Real Estate','ETF');</v>
      </c>
      <c r="J704" s="3" t="str">
        <f t="shared" si="14"/>
        <v>MK LOADALLPRICESSYMBOL /SYMBOL:FFR</v>
      </c>
    </row>
    <row r="705" spans="1:10" x14ac:dyDescent="0.45">
      <c r="A705" s="3" t="s">
        <v>1896</v>
      </c>
      <c r="B705" s="3" t="s">
        <v>1897</v>
      </c>
      <c r="D705" t="s">
        <v>2932</v>
      </c>
      <c r="E705" s="3" t="str">
        <f t="shared" ref="E705:E768" si="16">D705</f>
        <v>U.S. Health Care</v>
      </c>
      <c r="F705" s="3" t="s">
        <v>7</v>
      </c>
      <c r="G705" s="3" t="str">
        <f t="shared" si="15"/>
        <v>insert IGNORE into securitymaster(symbol,company,cik,sector,industry,security_type)values('FHLC','Fidelity MSCI Health Care Index ETF','','U.S. Health Care','U.S. Health Care','ETF');</v>
      </c>
      <c r="J705" s="3" t="str">
        <f t="shared" ref="J705:J768" si="17">"MK LOADALLPRICESSYMBOL /SYMBOL:"&amp;A705</f>
        <v>MK LOADALLPRICESSYMBOL /SYMBOL:FHLC</v>
      </c>
    </row>
    <row r="706" spans="1:10" x14ac:dyDescent="0.45">
      <c r="A706" s="3" t="s">
        <v>2349</v>
      </c>
      <c r="B706" s="3" t="s">
        <v>2350</v>
      </c>
      <c r="D706" t="s">
        <v>2963</v>
      </c>
      <c r="E706" s="3" t="str">
        <f t="shared" si="16"/>
        <v>Global Oil &amp; Gas Exploration &amp; Production</v>
      </c>
      <c r="F706" s="3" t="s">
        <v>7</v>
      </c>
      <c r="G706" s="3" t="str">
        <f t="shared" si="15"/>
        <v>insert IGNORE into securitymaster(symbol,company,cik,sector,industry,security_type)values('FILL','iShares MSCI Global Energy Producers ETF','','Global Oil &amp; Gas Exploration &amp; Production','Global Oil &amp; Gas Exploration &amp; Production','ETF');</v>
      </c>
      <c r="J706" s="3" t="str">
        <f t="shared" si="17"/>
        <v>MK LOADALLPRICESSYMBOL /SYMBOL:FILL</v>
      </c>
    </row>
    <row r="707" spans="1:10" x14ac:dyDescent="0.45">
      <c r="A707" s="3" t="s">
        <v>2426</v>
      </c>
      <c r="B707" s="3" t="s">
        <v>2427</v>
      </c>
      <c r="D707" t="s">
        <v>2959</v>
      </c>
      <c r="E707" s="3" t="str">
        <f t="shared" si="16"/>
        <v>U.S. Financials</v>
      </c>
      <c r="F707" s="3" t="s">
        <v>7</v>
      </c>
      <c r="G707" s="3" t="str">
        <f t="shared" si="15"/>
        <v>insert IGNORE into securitymaster(symbol,company,cik,sector,industry,security_type)values('FINU','ProShares UltraPro Financial Select Sector','','U.S. Financials','U.S. Financials','ETF');</v>
      </c>
      <c r="J707" s="3" t="str">
        <f t="shared" si="17"/>
        <v>MK LOADALLPRICESSYMBOL /SYMBOL:FINU</v>
      </c>
    </row>
    <row r="708" spans="1:10" x14ac:dyDescent="0.45">
      <c r="A708" s="3" t="s">
        <v>2913</v>
      </c>
      <c r="B708" s="3" t="s">
        <v>2914</v>
      </c>
      <c r="D708" t="s">
        <v>2959</v>
      </c>
      <c r="E708" s="3" t="str">
        <f t="shared" si="16"/>
        <v>U.S. Financials</v>
      </c>
      <c r="F708" s="3" t="s">
        <v>7</v>
      </c>
      <c r="G708" s="3" t="str">
        <f t="shared" si="15"/>
        <v>insert IGNORE into securitymaster(symbol,company,cik,sector,industry,security_type)values('FINZ','ProShares UltraPro Short Financial Select Sector','','U.S. Financials','U.S. Financials','ETF');</v>
      </c>
      <c r="J708" s="3" t="str">
        <f t="shared" si="17"/>
        <v>MK LOADALLPRICESSYMBOL /SYMBOL:FINZ</v>
      </c>
    </row>
    <row r="709" spans="1:10" x14ac:dyDescent="0.45">
      <c r="A709" s="3" t="s">
        <v>2649</v>
      </c>
      <c r="B709" s="3" t="s">
        <v>2650</v>
      </c>
      <c r="D709" t="s">
        <v>2964</v>
      </c>
      <c r="E709" s="3" t="str">
        <f t="shared" si="16"/>
        <v>Global Construction &amp; Engineering</v>
      </c>
      <c r="F709" s="3" t="s">
        <v>7</v>
      </c>
      <c r="G709" s="3" t="str">
        <f t="shared" si="15"/>
        <v>insert IGNORE into securitymaster(symbol,company,cik,sector,industry,security_type)values('FLM','First Trust Global Engineering and Construction ETF','','Global Construction &amp; Engineering','Global Construction &amp; Engineering','ETF');</v>
      </c>
      <c r="J709" s="3" t="str">
        <f t="shared" si="17"/>
        <v>MK LOADALLPRICESSYMBOL /SYMBOL:FLM</v>
      </c>
    </row>
    <row r="710" spans="1:10" x14ac:dyDescent="0.45">
      <c r="A710" s="3" t="s">
        <v>1902</v>
      </c>
      <c r="B710" s="3" t="s">
        <v>1903</v>
      </c>
      <c r="D710" t="s">
        <v>2959</v>
      </c>
      <c r="E710" s="3" t="str">
        <f t="shared" si="16"/>
        <v>U.S. Financials</v>
      </c>
      <c r="F710" s="3" t="s">
        <v>7</v>
      </c>
      <c r="G710" s="3" t="str">
        <f t="shared" si="15"/>
        <v>insert IGNORE into securitymaster(symbol,company,cik,sector,industry,security_type)values('FNCL','Fidelity MSCI Financials Index ETF','','U.S. Financials','U.S. Financials','ETF');</v>
      </c>
      <c r="J710" s="3" t="str">
        <f t="shared" si="17"/>
        <v>MK LOADALLPRICESSYMBOL /SYMBOL:FNCL</v>
      </c>
    </row>
    <row r="711" spans="1:10" x14ac:dyDescent="0.45">
      <c r="A711" s="3" t="s">
        <v>2497</v>
      </c>
      <c r="B711" s="3" t="s">
        <v>2498</v>
      </c>
      <c r="D711" t="s">
        <v>2965</v>
      </c>
      <c r="E711" s="3" t="str">
        <f t="shared" si="16"/>
        <v>U.S. Technology</v>
      </c>
      <c r="F711" s="3" t="s">
        <v>7</v>
      </c>
      <c r="G711" s="3" t="str">
        <f t="shared" si="15"/>
        <v>insert IGNORE into securitymaster(symbol,company,cik,sector,industry,security_type)values('FNG','AdvisorShares New Tech and Media ETF','','U.S. Technology','U.S. Technology','ETF');</v>
      </c>
      <c r="J711" s="3" t="str">
        <f t="shared" si="17"/>
        <v>MK LOADALLPRICESSYMBOL /SYMBOL:FNG</v>
      </c>
    </row>
    <row r="712" spans="1:10" x14ac:dyDescent="0.45">
      <c r="A712" s="3" t="s">
        <v>2626</v>
      </c>
      <c r="B712" s="3" t="s">
        <v>2627</v>
      </c>
      <c r="D712" t="s">
        <v>2966</v>
      </c>
      <c r="E712" s="3" t="str">
        <f t="shared" si="16"/>
        <v>Global Phones &amp; Handheld Devices</v>
      </c>
      <c r="F712" s="3" t="s">
        <v>7</v>
      </c>
      <c r="G712" s="3" t="str">
        <f t="shared" si="15"/>
        <v>insert IGNORE into securitymaster(symbol,company,cik,sector,industry,security_type)values('FONE','First Trust NASDAQ Smartphone Index Fund','','Global Phones &amp; Handheld Devices','Global Phones &amp; Handheld Devices','ETF');</v>
      </c>
      <c r="J712" s="3" t="str">
        <f t="shared" si="17"/>
        <v>MK LOADALLPRICESSYMBOL /SYMBOL:FONE</v>
      </c>
    </row>
    <row r="713" spans="1:10" x14ac:dyDescent="0.45">
      <c r="A713" s="3" t="s">
        <v>2195</v>
      </c>
      <c r="B713" s="3" t="s">
        <v>2196</v>
      </c>
      <c r="D713" t="s">
        <v>2941</v>
      </c>
      <c r="E713" s="3" t="str">
        <f t="shared" si="16"/>
        <v>Global Oil &amp; Gas</v>
      </c>
      <c r="F713" s="3" t="s">
        <v>7</v>
      </c>
      <c r="G713" s="3" t="str">
        <f t="shared" si="15"/>
        <v>insert IGNORE into securitymaster(symbol,company,cik,sector,industry,security_type)values('FRAK','VanEck Vectors Unconventional Oil &amp; Gas ETF','','Global Oil &amp; Gas','Global Oil &amp; Gas','ETF');</v>
      </c>
      <c r="J713" s="3" t="str">
        <f t="shared" si="17"/>
        <v>MK LOADALLPRICESSYMBOL /SYMBOL:FRAK</v>
      </c>
    </row>
    <row r="714" spans="1:10" x14ac:dyDescent="0.45">
      <c r="A714" s="3" t="s">
        <v>2149</v>
      </c>
      <c r="B714" s="3" t="s">
        <v>2150</v>
      </c>
      <c r="D714" t="s">
        <v>2929</v>
      </c>
      <c r="E714" s="3" t="str">
        <f t="shared" si="16"/>
        <v>U.S. Real Estate</v>
      </c>
      <c r="F714" s="3" t="s">
        <v>7</v>
      </c>
      <c r="G714" s="3" t="str">
        <f t="shared" si="15"/>
        <v>insert IGNORE into securitymaster(symbol,company,cik,sector,industry,security_type)values('FRI','First Trust S&amp;P REIT Index Fund','','U.S. Real Estate','U.S. Real Estate','ETF');</v>
      </c>
      <c r="J714" s="3" t="str">
        <f t="shared" si="17"/>
        <v>MK LOADALLPRICESSYMBOL /SYMBOL:FRI</v>
      </c>
    </row>
    <row r="715" spans="1:10" x14ac:dyDescent="0.45">
      <c r="A715" s="3" t="s">
        <v>2768</v>
      </c>
      <c r="B715" s="3" t="s">
        <v>2769</v>
      </c>
      <c r="D715" t="s">
        <v>2942</v>
      </c>
      <c r="E715" s="3" t="str">
        <f t="shared" si="16"/>
        <v>Global Agriculture</v>
      </c>
      <c r="F715" s="3" t="s">
        <v>7</v>
      </c>
      <c r="G715" s="3" t="str">
        <f t="shared" si="15"/>
        <v>insert IGNORE into securitymaster(symbol,company,cik,sector,industry,security_type)values('FTAG','First Trust Indxx Global Agriculture ETF','','Global Agriculture','Global Agriculture','ETF');</v>
      </c>
      <c r="J715" s="3" t="str">
        <f t="shared" si="17"/>
        <v>MK LOADALLPRICESSYMBOL /SYMBOL:FTAG</v>
      </c>
    </row>
    <row r="716" spans="1:10" x14ac:dyDescent="0.45">
      <c r="A716" s="3" t="s">
        <v>1829</v>
      </c>
      <c r="B716" s="3" t="s">
        <v>1830</v>
      </c>
      <c r="D716" t="s">
        <v>2965</v>
      </c>
      <c r="E716" s="3" t="str">
        <f t="shared" si="16"/>
        <v>U.S. Technology</v>
      </c>
      <c r="F716" s="3" t="s">
        <v>7</v>
      </c>
      <c r="G716" s="3" t="str">
        <f t="shared" si="15"/>
        <v>insert IGNORE into securitymaster(symbol,company,cik,sector,industry,security_type)values('FTEC','Fidelity MSCI Information Technology Index ETF','','U.S. Technology','U.S. Technology','ETF');</v>
      </c>
      <c r="J716" s="3" t="str">
        <f t="shared" si="17"/>
        <v>MK LOADALLPRICESSYMBOL /SYMBOL:FTEC</v>
      </c>
    </row>
    <row r="717" spans="1:10" x14ac:dyDescent="0.45">
      <c r="A717" s="3" t="s">
        <v>2701</v>
      </c>
      <c r="B717" s="3" t="s">
        <v>2702</v>
      </c>
      <c r="D717" t="s">
        <v>2933</v>
      </c>
      <c r="E717" s="3" t="str">
        <f t="shared" si="16"/>
        <v>Global Natural Resources</v>
      </c>
      <c r="F717" s="3" t="s">
        <v>7</v>
      </c>
      <c r="G717" s="3" t="str">
        <f t="shared" si="15"/>
        <v>insert IGNORE into securitymaster(symbol,company,cik,sector,industry,security_type)values('FTRI','First Trust Indxx Global Natural Resources Income ETF','','Global Natural Resources','Global Natural Resources','ETF');</v>
      </c>
      <c r="J717" s="3" t="str">
        <f t="shared" si="17"/>
        <v>MK LOADALLPRICESSYMBOL /SYMBOL:FTRI</v>
      </c>
    </row>
    <row r="718" spans="1:10" x14ac:dyDescent="0.45">
      <c r="A718" s="3" t="s">
        <v>2813</v>
      </c>
      <c r="B718" s="3" t="s">
        <v>2814</v>
      </c>
      <c r="D718" t="s">
        <v>2955</v>
      </c>
      <c r="E718" s="3" t="str">
        <f t="shared" si="16"/>
        <v>U.S. Retail</v>
      </c>
      <c r="F718" s="3" t="s">
        <v>7</v>
      </c>
      <c r="G718" s="3" t="str">
        <f t="shared" si="15"/>
        <v>insert IGNORE into securitymaster(symbol,company,cik,sector,industry,security_type)values('FTXD','First Trust Nasdaq Retail ETF','','U.S. Retail','U.S. Retail','ETF');</v>
      </c>
      <c r="J718" s="3" t="str">
        <f t="shared" si="17"/>
        <v>MK LOADALLPRICESSYMBOL /SYMBOL:FTXD</v>
      </c>
    </row>
    <row r="719" spans="1:10" x14ac:dyDescent="0.45">
      <c r="A719" s="3" t="s">
        <v>2902</v>
      </c>
      <c r="B719" s="3" t="s">
        <v>2903</v>
      </c>
      <c r="D719" t="s">
        <v>2967</v>
      </c>
      <c r="E719" s="3" t="str">
        <f t="shared" si="16"/>
        <v>U.S. Food</v>
      </c>
      <c r="F719" s="3" t="s">
        <v>7</v>
      </c>
      <c r="G719" s="3" t="str">
        <f t="shared" si="15"/>
        <v>insert IGNORE into securitymaster(symbol,company,cik,sector,industry,security_type)values('FTXG','First Trust Nasdaq Food &amp; Beverage ETF','','U.S. Food','U.S. Food','ETF');</v>
      </c>
      <c r="J719" s="3" t="str">
        <f t="shared" si="17"/>
        <v>MK LOADALLPRICESSYMBOL /SYMBOL:FTXG</v>
      </c>
    </row>
    <row r="720" spans="1:10" x14ac:dyDescent="0.45">
      <c r="A720" s="3" t="s">
        <v>2815</v>
      </c>
      <c r="B720" s="3" t="s">
        <v>2816</v>
      </c>
      <c r="D720" t="s">
        <v>2968</v>
      </c>
      <c r="E720" s="3" t="str">
        <f t="shared" si="16"/>
        <v>U.S. Pharmaceuticals</v>
      </c>
      <c r="F720" s="3" t="s">
        <v>7</v>
      </c>
      <c r="G720" s="3" t="str">
        <f t="shared" si="15"/>
        <v>insert IGNORE into securitymaster(symbol,company,cik,sector,industry,security_type)values('FTXH','First Trust Nasdaq Pharmaceuticals ETF','','U.S. Pharmaceuticals','U.S. Pharmaceuticals','ETF');</v>
      </c>
      <c r="J720" s="3" t="str">
        <f t="shared" si="17"/>
        <v>MK LOADALLPRICESSYMBOL /SYMBOL:FTXH</v>
      </c>
    </row>
    <row r="721" spans="1:10" x14ac:dyDescent="0.45">
      <c r="A721" s="3" t="s">
        <v>2555</v>
      </c>
      <c r="B721" s="3" t="s">
        <v>2556</v>
      </c>
      <c r="D721" t="s">
        <v>2969</v>
      </c>
      <c r="E721" s="3" t="str">
        <f t="shared" si="16"/>
        <v>U.S. Semiconductors</v>
      </c>
      <c r="F721" s="3" t="s">
        <v>7</v>
      </c>
      <c r="G721" s="3" t="str">
        <f t="shared" si="15"/>
        <v>insert IGNORE into securitymaster(symbol,company,cik,sector,industry,security_type)values('FTXL','First Trust Nasdaq Semiconductor ETF','','U.S. Semiconductors','U.S. Semiconductors','ETF');</v>
      </c>
      <c r="J721" s="3" t="str">
        <f t="shared" si="17"/>
        <v>MK LOADALLPRICESSYMBOL /SYMBOL:FTXL</v>
      </c>
    </row>
    <row r="722" spans="1:10" x14ac:dyDescent="0.45">
      <c r="A722" s="3" t="s">
        <v>2537</v>
      </c>
      <c r="B722" s="3" t="s">
        <v>2538</v>
      </c>
      <c r="D722" t="s">
        <v>2970</v>
      </c>
      <c r="E722" s="3" t="str">
        <f t="shared" si="16"/>
        <v>U.S. Oil &amp; Gas</v>
      </c>
      <c r="F722" s="3" t="s">
        <v>7</v>
      </c>
      <c r="G722" s="3" t="str">
        <f t="shared" si="15"/>
        <v>insert IGNORE into securitymaster(symbol,company,cik,sector,industry,security_type)values('FTXN','First Trust Nasdaq Oil &amp; Gas ETF','','U.S. Oil &amp; Gas','U.S. Oil &amp; Gas','ETF');</v>
      </c>
      <c r="J722" s="3" t="str">
        <f t="shared" si="17"/>
        <v>MK LOADALLPRICESSYMBOL /SYMBOL:FTXN</v>
      </c>
    </row>
    <row r="723" spans="1:10" x14ac:dyDescent="0.45">
      <c r="A723" s="3" t="s">
        <v>2864</v>
      </c>
      <c r="B723" s="3" t="s">
        <v>2865</v>
      </c>
      <c r="D723" t="s">
        <v>2971</v>
      </c>
      <c r="E723" s="3" t="str">
        <f t="shared" si="16"/>
        <v>U.S. Transportation</v>
      </c>
      <c r="F723" s="3" t="s">
        <v>7</v>
      </c>
      <c r="G723" s="3" t="str">
        <f t="shared" si="15"/>
        <v>insert IGNORE into securitymaster(symbol,company,cik,sector,industry,security_type)values('FTXR','First Trust Nasdaq Transportation ETF','','U.S. Transportation','U.S. Transportation','ETF');</v>
      </c>
      <c r="J723" s="3" t="str">
        <f t="shared" si="17"/>
        <v>MK LOADALLPRICESSYMBOL /SYMBOL:FTXR</v>
      </c>
    </row>
    <row r="724" spans="1:10" x14ac:dyDescent="0.45">
      <c r="A724" s="3" t="s">
        <v>1917</v>
      </c>
      <c r="B724" s="3" t="s">
        <v>1918</v>
      </c>
      <c r="D724" t="s">
        <v>2932</v>
      </c>
      <c r="E724" s="3" t="str">
        <f t="shared" si="16"/>
        <v>U.S. Health Care</v>
      </c>
      <c r="F724" s="3" t="s">
        <v>7</v>
      </c>
      <c r="G724" s="3" t="str">
        <f t="shared" si="15"/>
        <v>insert IGNORE into securitymaster(symbol,company,cik,sector,industry,security_type)values('FXH','First Trust Health Care AlphaDEX Fund','','U.S. Health Care','U.S. Health Care','ETF');</v>
      </c>
      <c r="J724" s="3" t="str">
        <f t="shared" si="17"/>
        <v>MK LOADALLPRICESSYMBOL /SYMBOL:FXH</v>
      </c>
    </row>
    <row r="725" spans="1:10" x14ac:dyDescent="0.45">
      <c r="A725" s="3" t="s">
        <v>1845</v>
      </c>
      <c r="B725" s="3" t="s">
        <v>1846</v>
      </c>
      <c r="D725" t="s">
        <v>2965</v>
      </c>
      <c r="E725" s="3" t="str">
        <f t="shared" si="16"/>
        <v>U.S. Technology</v>
      </c>
      <c r="F725" s="3" t="s">
        <v>7</v>
      </c>
      <c r="G725" s="3" t="str">
        <f t="shared" si="15"/>
        <v>insert IGNORE into securitymaster(symbol,company,cik,sector,industry,security_type)values('FXL','First Trust Technology AlphaDEX Fund','','U.S. Technology','U.S. Technology','ETF');</v>
      </c>
      <c r="J725" s="3" t="str">
        <f t="shared" si="17"/>
        <v>MK LOADALLPRICESSYMBOL /SYMBOL:FXL</v>
      </c>
    </row>
    <row r="726" spans="1:10" x14ac:dyDescent="0.45">
      <c r="A726" s="3" t="s">
        <v>1948</v>
      </c>
      <c r="B726" s="3" t="s">
        <v>1949</v>
      </c>
      <c r="D726" t="s">
        <v>2959</v>
      </c>
      <c r="E726" s="3" t="str">
        <f t="shared" si="16"/>
        <v>U.S. Financials</v>
      </c>
      <c r="F726" s="3" t="s">
        <v>7</v>
      </c>
      <c r="G726" s="3" t="str">
        <f t="shared" si="15"/>
        <v>insert IGNORE into securitymaster(symbol,company,cik,sector,industry,security_type)values('FXO','First Trust Financials AlphaDEX Fund','','U.S. Financials','U.S. Financials','ETF');</v>
      </c>
      <c r="J726" s="3" t="str">
        <f t="shared" si="17"/>
        <v>MK LOADALLPRICESSYMBOL /SYMBOL:FXO</v>
      </c>
    </row>
    <row r="727" spans="1:10" x14ac:dyDescent="0.45">
      <c r="A727" s="3" t="s">
        <v>1864</v>
      </c>
      <c r="B727" s="3" t="s">
        <v>1865</v>
      </c>
      <c r="D727" t="s">
        <v>2950</v>
      </c>
      <c r="E727" s="3" t="str">
        <f t="shared" si="16"/>
        <v>U.S. Industrials</v>
      </c>
      <c r="F727" s="3" t="s">
        <v>7</v>
      </c>
      <c r="G727" s="3" t="str">
        <f t="shared" si="15"/>
        <v>insert IGNORE into securitymaster(symbol,company,cik,sector,industry,security_type)values('FXR','First Trust Industrials/Producer Durables AlphaDEX Fund','','U.S. Industrials','U.S. Industrials','ETF');</v>
      </c>
      <c r="J727" s="3" t="str">
        <f t="shared" si="17"/>
        <v>MK LOADALLPRICESSYMBOL /SYMBOL:FXR</v>
      </c>
    </row>
    <row r="728" spans="1:10" x14ac:dyDescent="0.45">
      <c r="A728" s="3" t="s">
        <v>2105</v>
      </c>
      <c r="B728" s="3" t="s">
        <v>2106</v>
      </c>
      <c r="D728" t="s">
        <v>2972</v>
      </c>
      <c r="E728" s="3" t="str">
        <f t="shared" si="16"/>
        <v>Global Toys &amp; Games</v>
      </c>
      <c r="F728" s="3" t="s">
        <v>7</v>
      </c>
      <c r="G728" s="3" t="str">
        <f t="shared" si="15"/>
        <v>insert IGNORE into securitymaster(symbol,company,cik,sector,industry,security_type)values('GAMR','ETFMG Video Game Tech ETF','','Global Toys &amp; Games','Global Toys &amp; Games','ETF');</v>
      </c>
      <c r="J728" s="3" t="str">
        <f t="shared" si="17"/>
        <v>MK LOADALLPRICESSYMBOL /SYMBOL:GAMR</v>
      </c>
    </row>
    <row r="729" spans="1:10" x14ac:dyDescent="0.45">
      <c r="A729" s="3" t="s">
        <v>2544</v>
      </c>
      <c r="B729" s="3" t="s">
        <v>2545</v>
      </c>
      <c r="D729" t="s">
        <v>2960</v>
      </c>
      <c r="E729" s="3" t="str">
        <f t="shared" si="16"/>
        <v>U.S. Natural Gas</v>
      </c>
      <c r="F729" s="3" t="s">
        <v>7</v>
      </c>
      <c r="G729" s="3" t="str">
        <f t="shared" si="15"/>
        <v>insert IGNORE into securitymaster(symbol,company,cik,sector,industry,security_type)values('GASL','Direxion Daily Natural Gas Related Bull 3X Shares','','U.S. Natural Gas','U.S. Natural Gas','ETF');</v>
      </c>
      <c r="J729" s="3" t="str">
        <f t="shared" si="17"/>
        <v>MK LOADALLPRICESSYMBOL /SYMBOL:GASL</v>
      </c>
    </row>
    <row r="730" spans="1:10" x14ac:dyDescent="0.45">
      <c r="A730" s="3" t="s">
        <v>2744</v>
      </c>
      <c r="B730" s="3" t="s">
        <v>2745</v>
      </c>
      <c r="D730" t="s">
        <v>2960</v>
      </c>
      <c r="E730" s="3" t="str">
        <f t="shared" si="16"/>
        <v>U.S. Natural Gas</v>
      </c>
      <c r="F730" s="3" t="s">
        <v>7</v>
      </c>
      <c r="G730" s="3" t="str">
        <f t="shared" si="15"/>
        <v>insert IGNORE into securitymaster(symbol,company,cik,sector,industry,security_type)values('GASX','Direxion Daily Natural Gas Related Bear 3x Shares','','U.S. Natural Gas','U.S. Natural Gas','ETF');</v>
      </c>
      <c r="J730" s="3" t="str">
        <f t="shared" si="17"/>
        <v>MK LOADALLPRICESSYMBOL /SYMBOL:GASX</v>
      </c>
    </row>
    <row r="731" spans="1:10" x14ac:dyDescent="0.45">
      <c r="A731" s="3" t="s">
        <v>1706</v>
      </c>
      <c r="B731" s="3" t="s">
        <v>1707</v>
      </c>
      <c r="D731" t="s">
        <v>2951</v>
      </c>
      <c r="E731" s="3" t="str">
        <f t="shared" si="16"/>
        <v>Global Gold Miners</v>
      </c>
      <c r="F731" s="3" t="s">
        <v>7</v>
      </c>
      <c r="G731" s="3" t="str">
        <f t="shared" si="15"/>
        <v>insert IGNORE into securitymaster(symbol,company,cik,sector,industry,security_type)values('GDX','VanEck Vectors Gold Miners ETF','','Global Gold Miners','Global Gold Miners','ETF');</v>
      </c>
      <c r="J731" s="3" t="str">
        <f t="shared" si="17"/>
        <v>MK LOADALLPRICESSYMBOL /SYMBOL:GDX</v>
      </c>
    </row>
    <row r="732" spans="1:10" x14ac:dyDescent="0.45">
      <c r="A732" s="3" t="s">
        <v>1755</v>
      </c>
      <c r="B732" s="3" t="s">
        <v>1756</v>
      </c>
      <c r="D732" t="s">
        <v>2951</v>
      </c>
      <c r="E732" s="3" t="str">
        <f t="shared" si="16"/>
        <v>Global Gold Miners</v>
      </c>
      <c r="F732" s="3" t="s">
        <v>7</v>
      </c>
      <c r="G732" s="3" t="str">
        <f t="shared" si="15"/>
        <v>insert IGNORE into securitymaster(symbol,company,cik,sector,industry,security_type)values('GDXJ','VanEck Vectors Junior Gold Miners ETF','','Global Gold Miners','Global Gold Miners','ETF');</v>
      </c>
      <c r="J732" s="3" t="str">
        <f t="shared" si="17"/>
        <v>MK LOADALLPRICESSYMBOL /SYMBOL:GDXJ</v>
      </c>
    </row>
    <row r="733" spans="1:10" x14ac:dyDescent="0.45">
      <c r="A733" s="3" t="s">
        <v>2837</v>
      </c>
      <c r="B733" s="3" t="s">
        <v>2838</v>
      </c>
      <c r="D733" t="s">
        <v>2951</v>
      </c>
      <c r="E733" s="3" t="str">
        <f t="shared" si="16"/>
        <v>Global Gold Miners</v>
      </c>
      <c r="F733" s="3" t="s">
        <v>7</v>
      </c>
      <c r="G733" s="3" t="str">
        <f t="shared" si="15"/>
        <v>insert IGNORE into securitymaster(symbol,company,cik,sector,industry,security_type)values('GDXS','Proshares Ultrashort Gold Miners','','Global Gold Miners','Global Gold Miners','ETF');</v>
      </c>
      <c r="J733" s="3" t="str">
        <f t="shared" si="17"/>
        <v>MK LOADALLPRICESSYMBOL /SYMBOL:GDXS</v>
      </c>
    </row>
    <row r="734" spans="1:10" x14ac:dyDescent="0.45">
      <c r="A734" s="3" t="s">
        <v>2698</v>
      </c>
      <c r="B734" s="3" t="s">
        <v>2699</v>
      </c>
      <c r="D734" t="s">
        <v>2951</v>
      </c>
      <c r="E734" s="3" t="str">
        <f t="shared" si="16"/>
        <v>Global Gold Miners</v>
      </c>
      <c r="F734" s="3" t="s">
        <v>7</v>
      </c>
      <c r="G734" s="3" t="str">
        <f t="shared" si="15"/>
        <v>insert IGNORE into securitymaster(symbol,company,cik,sector,industry,security_type)values('GDXX','ProShares Ultra Gold Miners','','Global Gold Miners','Global Gold Miners','ETF');</v>
      </c>
      <c r="J734" s="3" t="str">
        <f t="shared" si="17"/>
        <v>MK LOADALLPRICESSYMBOL /SYMBOL:GDXX</v>
      </c>
    </row>
    <row r="735" spans="1:10" x14ac:dyDescent="0.45">
      <c r="A735" s="3" t="s">
        <v>2203</v>
      </c>
      <c r="B735" s="3" t="s">
        <v>2204</v>
      </c>
      <c r="D735" t="s">
        <v>2924</v>
      </c>
      <c r="E735" s="3" t="str">
        <f t="shared" si="16"/>
        <v>Global Renewable Energy</v>
      </c>
      <c r="F735" s="3" t="s">
        <v>7</v>
      </c>
      <c r="G735" s="3" t="str">
        <f t="shared" si="15"/>
        <v>insert IGNORE into securitymaster(symbol,company,cik,sector,industry,security_type)values('GEX','VanEck Vectors Global Alternative Energy ETF','','Global Renewable Energy','Global Renewable Energy','ETF');</v>
      </c>
      <c r="J735" s="3" t="str">
        <f t="shared" si="17"/>
        <v>MK LOADALLPRICESSYMBOL /SYMBOL:GEX</v>
      </c>
    </row>
    <row r="736" spans="1:10" x14ac:dyDescent="0.45">
      <c r="A736" s="3" t="s">
        <v>2278</v>
      </c>
      <c r="B736" s="3" t="s">
        <v>2279</v>
      </c>
      <c r="D736" t="s">
        <v>2973</v>
      </c>
      <c r="E736" s="3" t="str">
        <f t="shared" si="16"/>
        <v>Global Infrastructure</v>
      </c>
      <c r="F736" s="3" t="s">
        <v>7</v>
      </c>
      <c r="G736" s="3" t="str">
        <f t="shared" si="15"/>
        <v>insert IGNORE into securitymaster(symbol,company,cik,sector,industry,security_type)values('GHII','Invesco S&amp;P High Income Infrastructure ETF','','Global Infrastructure','Global Infrastructure','ETF');</v>
      </c>
      <c r="J736" s="3" t="str">
        <f t="shared" si="17"/>
        <v>MK LOADALLPRICESSYMBOL /SYMBOL:GHII</v>
      </c>
    </row>
    <row r="737" spans="1:10" x14ac:dyDescent="0.45">
      <c r="A737" s="3" t="s">
        <v>1893</v>
      </c>
      <c r="B737" s="3" t="s">
        <v>1894</v>
      </c>
      <c r="D737" t="s">
        <v>2933</v>
      </c>
      <c r="E737" s="3" t="str">
        <f t="shared" si="16"/>
        <v>Global Natural Resources</v>
      </c>
      <c r="F737" s="3" t="s">
        <v>7</v>
      </c>
      <c r="G737" s="3" t="str">
        <f t="shared" si="15"/>
        <v>insert IGNORE into securitymaster(symbol,company,cik,sector,industry,security_type)values('GNR','SPDR S&amp;P Global Natural Resources ETF','','Global Natural Resources','Global Natural Resources','ETF');</v>
      </c>
      <c r="J737" s="3" t="str">
        <f t="shared" si="17"/>
        <v>MK LOADALLPRICESSYMBOL /SYMBOL:GNR</v>
      </c>
    </row>
    <row r="738" spans="1:10" x14ac:dyDescent="0.45">
      <c r="A738" s="3" t="s">
        <v>2805</v>
      </c>
      <c r="B738" s="3" t="s">
        <v>2806</v>
      </c>
      <c r="D738" t="s">
        <v>2974</v>
      </c>
      <c r="E738" s="3" t="str">
        <f t="shared" si="16"/>
        <v>Global Pharmaceuticals</v>
      </c>
      <c r="F738" s="3" t="s">
        <v>7</v>
      </c>
      <c r="G738" s="3" t="str">
        <f t="shared" si="15"/>
        <v>insert IGNORE into securitymaster(symbol,company,cik,sector,industry,security_type)values('GNRX','VanEck Vectors Generic Drugs ETF','','Global Pharmaceuticals','Global Pharmaceuticals','ETF');</v>
      </c>
      <c r="J738" s="3" t="str">
        <f t="shared" si="17"/>
        <v>MK LOADALLPRICESSYMBOL /SYMBOL:GNRX</v>
      </c>
    </row>
    <row r="739" spans="1:10" x14ac:dyDescent="0.45">
      <c r="A739" s="3" t="s">
        <v>2665</v>
      </c>
      <c r="B739" s="3" t="s">
        <v>2666</v>
      </c>
      <c r="D739" t="s">
        <v>2951</v>
      </c>
      <c r="E739" s="3" t="str">
        <f t="shared" si="16"/>
        <v>Global Gold Miners</v>
      </c>
      <c r="F739" s="3" t="s">
        <v>7</v>
      </c>
      <c r="G739" s="3" t="str">
        <f t="shared" si="15"/>
        <v>insert IGNORE into securitymaster(symbol,company,cik,sector,industry,security_type)values('GOAU','U.S. Global GO Gold and Precious Metal Miners ETF','','Global Gold Miners','Global Gold Miners','ETF');</v>
      </c>
      <c r="J739" s="3" t="str">
        <f t="shared" si="17"/>
        <v>MK LOADALLPRICESSYMBOL /SYMBOL:GOAU</v>
      </c>
    </row>
    <row r="740" spans="1:10" x14ac:dyDescent="0.45">
      <c r="A740" s="3" t="s">
        <v>2432</v>
      </c>
      <c r="B740" s="3" t="s">
        <v>2433</v>
      </c>
      <c r="D740" t="s">
        <v>2951</v>
      </c>
      <c r="E740" s="3" t="str">
        <f t="shared" si="16"/>
        <v>Global Gold Miners</v>
      </c>
      <c r="F740" s="3" t="s">
        <v>7</v>
      </c>
      <c r="G740" s="3" t="str">
        <f t="shared" si="15"/>
        <v>insert IGNORE into securitymaster(symbol,company,cik,sector,industry,security_type)values('GOEX','Global X Gold Explorers ETF','','Global Gold Miners','Global Gold Miners','ETF');</v>
      </c>
      <c r="J740" s="3" t="str">
        <f t="shared" si="17"/>
        <v>MK LOADALLPRICESSYMBOL /SYMBOL:GOEX</v>
      </c>
    </row>
    <row r="741" spans="1:10" x14ac:dyDescent="0.45">
      <c r="A741" s="3" t="s">
        <v>2297</v>
      </c>
      <c r="B741" s="3" t="s">
        <v>2298</v>
      </c>
      <c r="D741" t="s">
        <v>2975</v>
      </c>
      <c r="E741" s="3" t="str">
        <f t="shared" si="16"/>
        <v>Global Real Estate</v>
      </c>
      <c r="F741" s="3" t="s">
        <v>7</v>
      </c>
      <c r="G741" s="3" t="str">
        <f t="shared" si="15"/>
        <v>insert IGNORE into securitymaster(symbol,company,cik,sector,industry,security_type)values('GRI','Cohen &amp; Steers Global Realty Majors ETF','','Global Real Estate','Global Real Estate','ETF');</v>
      </c>
      <c r="J741" s="3" t="str">
        <f t="shared" si="17"/>
        <v>MK LOADALLPRICESSYMBOL /SYMBOL:GRI</v>
      </c>
    </row>
    <row r="742" spans="1:10" x14ac:dyDescent="0.45">
      <c r="A742" s="3" t="s">
        <v>2475</v>
      </c>
      <c r="B742" s="3" t="s">
        <v>2476</v>
      </c>
      <c r="D742" t="s">
        <v>2973</v>
      </c>
      <c r="E742" s="3" t="str">
        <f t="shared" si="16"/>
        <v>Global Infrastructure</v>
      </c>
      <c r="F742" s="3" t="s">
        <v>7</v>
      </c>
      <c r="G742" s="3" t="str">
        <f t="shared" si="15"/>
        <v>insert IGNORE into securitymaster(symbol,company,cik,sector,industry,security_type)values('GRID','First Trust Nasdaq Clean Edge Smart GRID Infrastructure Index','','Global Infrastructure','Global Infrastructure','ETF');</v>
      </c>
      <c r="J742" s="3" t="str">
        <f t="shared" si="17"/>
        <v>MK LOADALLPRICESSYMBOL /SYMBOL:GRID</v>
      </c>
    </row>
    <row r="743" spans="1:10" x14ac:dyDescent="0.45">
      <c r="A743" s="3" t="s">
        <v>1739</v>
      </c>
      <c r="B743" s="3" t="s">
        <v>1740</v>
      </c>
      <c r="D743" t="s">
        <v>2933</v>
      </c>
      <c r="E743" s="3" t="str">
        <f t="shared" si="16"/>
        <v>Global Natural Resources</v>
      </c>
      <c r="F743" s="3" t="s">
        <v>7</v>
      </c>
      <c r="G743" s="3" t="str">
        <f t="shared" si="15"/>
        <v>insert IGNORE into securitymaster(symbol,company,cik,sector,industry,security_type)values('GUNR','FlexShares Morningstar Global Upstream Natural Resources Index Fund','','Global Natural Resources','Global Natural Resources','ETF');</v>
      </c>
      <c r="J743" s="3" t="str">
        <f t="shared" si="17"/>
        <v>MK LOADALLPRICESSYMBOL /SYMBOL:GUNR</v>
      </c>
    </row>
    <row r="744" spans="1:10" x14ac:dyDescent="0.45">
      <c r="A744" s="3" t="s">
        <v>2115</v>
      </c>
      <c r="B744" s="3" t="s">
        <v>2116</v>
      </c>
      <c r="D744" t="s">
        <v>2948</v>
      </c>
      <c r="E744" s="3" t="str">
        <f t="shared" si="16"/>
        <v>U.S. Oil &amp; Gas Exploration &amp; Production</v>
      </c>
      <c r="F744" s="3" t="s">
        <v>7</v>
      </c>
      <c r="G744" s="3" t="str">
        <f t="shared" si="15"/>
        <v>insert IGNORE into securitymaster(symbol,company,cik,sector,industry,security_type)values('GUSH','Direxion Daily S&amp;P Oil &amp; Gas Exp. &amp; Prod. Bull 3X Shares','','U.S. Oil &amp; Gas Exploration &amp; Production','U.S. Oil &amp; Gas Exploration &amp; Production','ETF');</v>
      </c>
      <c r="J744" s="3" t="str">
        <f t="shared" si="17"/>
        <v>MK LOADALLPRICESSYMBOL /SYMBOL:GUSH</v>
      </c>
    </row>
    <row r="745" spans="1:10" x14ac:dyDescent="0.45">
      <c r="A745" s="3" t="s">
        <v>1867</v>
      </c>
      <c r="B745" s="3" t="s">
        <v>1868</v>
      </c>
      <c r="D745" t="s">
        <v>2925</v>
      </c>
      <c r="E745" s="3" t="str">
        <f t="shared" si="16"/>
        <v>Global Technology</v>
      </c>
      <c r="F745" s="3" t="s">
        <v>7</v>
      </c>
      <c r="G745" s="3" t="str">
        <f t="shared" si="15"/>
        <v>insert IGNORE into securitymaster(symbol,company,cik,sector,industry,security_type)values('HACK','ETFMG Prime Cyber Security ETF','','Global Technology','Global Technology','ETF');</v>
      </c>
      <c r="J745" s="3" t="str">
        <f t="shared" si="17"/>
        <v>MK LOADALLPRICESSYMBOL /SYMBOL:HACK</v>
      </c>
    </row>
    <row r="746" spans="1:10" x14ac:dyDescent="0.45">
      <c r="A746" s="3" t="s">
        <v>2179</v>
      </c>
      <c r="B746" s="3" t="s">
        <v>2180</v>
      </c>
      <c r="D746" t="s">
        <v>2933</v>
      </c>
      <c r="E746" s="3" t="str">
        <f t="shared" si="16"/>
        <v>Global Natural Resources</v>
      </c>
      <c r="F746" s="3" t="s">
        <v>7</v>
      </c>
      <c r="G746" s="3" t="str">
        <f t="shared" si="15"/>
        <v>insert IGNORE into securitymaster(symbol,company,cik,sector,industry,security_type)values('HAP','VanEck Vectors Natural Resources ETF','','Global Natural Resources','Global Natural Resources','ETF');</v>
      </c>
      <c r="J746" s="3" t="str">
        <f t="shared" si="17"/>
        <v>MK LOADALLPRICESSYMBOL /SYMBOL:HAP</v>
      </c>
    </row>
    <row r="747" spans="1:10" x14ac:dyDescent="0.45">
      <c r="A747" s="3" t="s">
        <v>2834</v>
      </c>
      <c r="B747" s="3" t="s">
        <v>2835</v>
      </c>
      <c r="D747" t="s">
        <v>2976</v>
      </c>
      <c r="E747" s="3" t="str">
        <f t="shared" si="16"/>
        <v>U.S. Homebuilding</v>
      </c>
      <c r="F747" s="3" t="s">
        <v>7</v>
      </c>
      <c r="G747" s="3" t="str">
        <f t="shared" si="15"/>
        <v>insert IGNORE into securitymaster(symbol,company,cik,sector,industry,security_type)values('HOML','ETRACS Monthly Reset 2xLeveraged ISE Exclusively Homebuilders ETN','','U.S. Homebuilding','U.S. Homebuilding','ETF');</v>
      </c>
      <c r="J747" s="3" t="str">
        <f t="shared" si="17"/>
        <v>MK LOADALLPRICESSYMBOL /SYMBOL:HOML</v>
      </c>
    </row>
    <row r="748" spans="1:10" x14ac:dyDescent="0.45">
      <c r="A748" s="3" t="s">
        <v>2125</v>
      </c>
      <c r="B748" s="3" t="s">
        <v>2126</v>
      </c>
      <c r="D748" t="s">
        <v>2977</v>
      </c>
      <c r="E748" s="3" t="str">
        <f t="shared" si="16"/>
        <v>U.S. Insurance</v>
      </c>
      <c r="F748" s="3" t="s">
        <v>7</v>
      </c>
      <c r="G748" s="3" t="str">
        <f t="shared" si="15"/>
        <v>insert IGNORE into securitymaster(symbol,company,cik,sector,industry,security_type)values('IAK','iShares U.S. Insurance ETF','','U.S. Insurance','U.S. Insurance','ETF');</v>
      </c>
      <c r="J748" s="3" t="str">
        <f t="shared" si="17"/>
        <v>MK LOADALLPRICESSYMBOL /SYMBOL:IAK</v>
      </c>
    </row>
    <row r="749" spans="1:10" x14ac:dyDescent="0.45">
      <c r="A749" s="3" t="s">
        <v>2015</v>
      </c>
      <c r="B749" s="3" t="s">
        <v>2016</v>
      </c>
      <c r="D749" t="s">
        <v>2947</v>
      </c>
      <c r="E749" s="3" t="str">
        <f t="shared" si="16"/>
        <v>U.S. Banks</v>
      </c>
      <c r="F749" s="3" t="s">
        <v>7</v>
      </c>
      <c r="G749" s="3" t="str">
        <f t="shared" si="15"/>
        <v>insert IGNORE into securitymaster(symbol,company,cik,sector,industry,security_type)values('IAT','iShares U.S. Regional Banks ETF','','U.S. Banks','U.S. Banks','ETF');</v>
      </c>
      <c r="J749" s="3" t="str">
        <f t="shared" si="17"/>
        <v>MK LOADALLPRICESSYMBOL /SYMBOL:IAT</v>
      </c>
    </row>
    <row r="750" spans="1:10" x14ac:dyDescent="0.45">
      <c r="A750" s="3" t="s">
        <v>1715</v>
      </c>
      <c r="B750" s="3" t="s">
        <v>1716</v>
      </c>
      <c r="D750" t="s">
        <v>2928</v>
      </c>
      <c r="E750" s="3" t="str">
        <f t="shared" si="16"/>
        <v>U.S. Biotech</v>
      </c>
      <c r="F750" s="3" t="s">
        <v>7</v>
      </c>
      <c r="G750" s="3" t="str">
        <f t="shared" si="15"/>
        <v>insert IGNORE into securitymaster(symbol,company,cik,sector,industry,security_type)values('IBB','iShares NASDAQ Biotechnology ETF','','U.S. Biotech','U.S. Biotech','ETF');</v>
      </c>
      <c r="J750" s="3" t="str">
        <f t="shared" si="17"/>
        <v>MK LOADALLPRICESSYMBOL /SYMBOL:IBB</v>
      </c>
    </row>
    <row r="751" spans="1:10" x14ac:dyDescent="0.45">
      <c r="A751" s="3" t="s">
        <v>1855</v>
      </c>
      <c r="B751" s="3" t="s">
        <v>1856</v>
      </c>
      <c r="D751" t="s">
        <v>2929</v>
      </c>
      <c r="E751" s="3" t="str">
        <f t="shared" si="16"/>
        <v>U.S. Real Estate</v>
      </c>
      <c r="F751" s="3" t="s">
        <v>7</v>
      </c>
      <c r="G751" s="3" t="str">
        <f t="shared" si="15"/>
        <v>insert IGNORE into securitymaster(symbol,company,cik,sector,industry,security_type)values('ICF','iShares Cohen &amp; Steers REIT ETF','','U.S. Real Estate','U.S. Real Estate','ETF');</v>
      </c>
      <c r="J751" s="3" t="str">
        <f t="shared" si="17"/>
        <v>MK LOADALLPRICESSYMBOL /SYMBOL:ICF</v>
      </c>
    </row>
    <row r="752" spans="1:10" x14ac:dyDescent="0.45">
      <c r="A752" s="3" t="s">
        <v>2018</v>
      </c>
      <c r="B752" s="3" t="s">
        <v>2019</v>
      </c>
      <c r="D752" t="s">
        <v>2924</v>
      </c>
      <c r="E752" s="3" t="str">
        <f t="shared" si="16"/>
        <v>Global Renewable Energy</v>
      </c>
      <c r="F752" s="3" t="s">
        <v>7</v>
      </c>
      <c r="G752" s="3" t="str">
        <f t="shared" si="15"/>
        <v>insert IGNORE into securitymaster(symbol,company,cik,sector,industry,security_type)values('ICLN','iShares Global Clean Energy ETF','','Global Renewable Energy','Global Renewable Energy','ETF');</v>
      </c>
      <c r="J752" s="3" t="str">
        <f t="shared" si="17"/>
        <v>MK LOADALLPRICESSYMBOL /SYMBOL:ICLN</v>
      </c>
    </row>
    <row r="753" spans="1:10" x14ac:dyDescent="0.45">
      <c r="A753" s="3" t="s">
        <v>2799</v>
      </c>
      <c r="B753" s="3" t="s">
        <v>2800</v>
      </c>
      <c r="D753" t="s">
        <v>2978</v>
      </c>
      <c r="E753" s="3" t="str">
        <f t="shared" si="16"/>
        <v>U.S. Consumer Non-cyclicals</v>
      </c>
      <c r="F753" s="3" t="s">
        <v>7</v>
      </c>
      <c r="G753" s="3" t="str">
        <f t="shared" si="15"/>
        <v>insert IGNORE into securitymaster(symbol,company,cik,sector,industry,security_type)values('IECS','iShares Evolved U.S. Consumer Staples ETF','','U.S. Consumer Non-cyclicals','U.S. Consumer Non-cyclicals','ETF');</v>
      </c>
      <c r="J753" s="3" t="str">
        <f t="shared" si="17"/>
        <v>MK LOADALLPRICESSYMBOL /SYMBOL:IECS</v>
      </c>
    </row>
    <row r="754" spans="1:10" x14ac:dyDescent="0.45">
      <c r="A754" s="3" t="s">
        <v>2748</v>
      </c>
      <c r="B754" s="3" t="s">
        <v>2749</v>
      </c>
      <c r="D754" t="s">
        <v>2979</v>
      </c>
      <c r="E754" s="3" t="str">
        <f t="shared" si="16"/>
        <v>U.S. Consumer Cyclicals</v>
      </c>
      <c r="F754" s="3" t="s">
        <v>7</v>
      </c>
      <c r="G754" s="3" t="str">
        <f t="shared" si="15"/>
        <v>insert IGNORE into securitymaster(symbol,company,cik,sector,industry,security_type)values('IEDI','iShares Evolved U.S. Discretionary Spending ETF','','U.S. Consumer Cyclicals','U.S. Consumer Cyclicals','ETF');</v>
      </c>
      <c r="J754" s="3" t="str">
        <f t="shared" si="17"/>
        <v>MK LOADALLPRICESSYMBOL /SYMBOL:IEDI</v>
      </c>
    </row>
    <row r="755" spans="1:10" x14ac:dyDescent="0.45">
      <c r="A755" s="3" t="s">
        <v>2771</v>
      </c>
      <c r="B755" s="3" t="s">
        <v>2772</v>
      </c>
      <c r="D755" t="s">
        <v>2959</v>
      </c>
      <c r="E755" s="3" t="str">
        <f t="shared" si="16"/>
        <v>U.S. Financials</v>
      </c>
      <c r="F755" s="3" t="s">
        <v>7</v>
      </c>
      <c r="G755" s="3" t="str">
        <f t="shared" si="15"/>
        <v>insert IGNORE into securitymaster(symbol,company,cik,sector,industry,security_type)values('IEFN','iShares Evolved U.S. Financials ETF','','U.S. Financials','U.S. Financials','ETF');</v>
      </c>
      <c r="J755" s="3" t="str">
        <f t="shared" si="17"/>
        <v>MK LOADALLPRICESSYMBOL /SYMBOL:IEFN</v>
      </c>
    </row>
    <row r="756" spans="1:10" x14ac:dyDescent="0.45">
      <c r="A756" s="3" t="s">
        <v>2735</v>
      </c>
      <c r="B756" s="3" t="s">
        <v>2736</v>
      </c>
      <c r="D756" t="s">
        <v>2980</v>
      </c>
      <c r="E756" s="3" t="str">
        <f t="shared" si="16"/>
        <v>U.S. Health Care Services &amp; Equipment</v>
      </c>
      <c r="F756" s="3" t="s">
        <v>7</v>
      </c>
      <c r="G756" s="3" t="str">
        <f t="shared" si="15"/>
        <v>insert IGNORE into securitymaster(symbol,company,cik,sector,industry,security_type)values('IEHS','iShares Evolved U.S. Healthcare Staples ETF','','U.S. Health Care Services &amp; Equipment','U.S. Health Care Services &amp; Equipment','ETF');</v>
      </c>
      <c r="J756" s="3" t="str">
        <f t="shared" si="17"/>
        <v>MK LOADALLPRICESSYMBOL /SYMBOL:IEHS</v>
      </c>
    </row>
    <row r="757" spans="1:10" x14ac:dyDescent="0.45">
      <c r="A757" s="3" t="s">
        <v>2761</v>
      </c>
      <c r="B757" s="3" t="s">
        <v>2762</v>
      </c>
      <c r="D757" t="s">
        <v>2981</v>
      </c>
      <c r="E757" s="3" t="str">
        <f t="shared" si="16"/>
        <v>U.S. Pharmaceuticals &amp; Medical Research</v>
      </c>
      <c r="F757" s="3" t="s">
        <v>7</v>
      </c>
      <c r="G757" s="3" t="str">
        <f t="shared" si="15"/>
        <v>insert IGNORE into securitymaster(symbol,company,cik,sector,industry,security_type)values('IEIH','iShares Evolved U.S. Innovative Healthcare ETF','','U.S. Pharmaceuticals &amp; Medical Research','U.S. Pharmaceuticals &amp; Medical Research','ETF');</v>
      </c>
      <c r="J757" s="3" t="str">
        <f t="shared" si="17"/>
        <v>MK LOADALLPRICESSYMBOL /SYMBOL:IEIH</v>
      </c>
    </row>
    <row r="758" spans="1:10" x14ac:dyDescent="0.45">
      <c r="A758" s="3" t="s">
        <v>2755</v>
      </c>
      <c r="B758" s="3" t="s">
        <v>2756</v>
      </c>
      <c r="D758" t="s">
        <v>2982</v>
      </c>
      <c r="E758" s="3" t="str">
        <f t="shared" si="16"/>
        <v>U.S. Media &amp; Publishing</v>
      </c>
      <c r="F758" s="3" t="s">
        <v>7</v>
      </c>
      <c r="G758" s="3" t="str">
        <f t="shared" si="15"/>
        <v>insert IGNORE into securitymaster(symbol,company,cik,sector,industry,security_type)values('IEME','iShares Evolved U.S. Media and Entertainment ETF','','U.S. Media &amp; Publishing','U.S. Media &amp; Publishing','ETF');</v>
      </c>
      <c r="J758" s="3" t="str">
        <f t="shared" si="17"/>
        <v>MK LOADALLPRICESSYMBOL /SYMBOL:IEME</v>
      </c>
    </row>
    <row r="759" spans="1:10" x14ac:dyDescent="0.45">
      <c r="A759" s="3" t="s">
        <v>2758</v>
      </c>
      <c r="B759" s="3" t="s">
        <v>2759</v>
      </c>
      <c r="D759" t="s">
        <v>2965</v>
      </c>
      <c r="E759" s="3" t="str">
        <f t="shared" si="16"/>
        <v>U.S. Technology</v>
      </c>
      <c r="F759" s="3" t="s">
        <v>7</v>
      </c>
      <c r="G759" s="3" t="str">
        <f t="shared" si="15"/>
        <v>insert IGNORE into securitymaster(symbol,company,cik,sector,industry,security_type)values('IETC','iShares Evolved U.S. Technology ETF','','U.S. Technology','U.S. Technology','ETF');</v>
      </c>
      <c r="J759" s="3" t="str">
        <f t="shared" si="17"/>
        <v>MK LOADALLPRICESSYMBOL /SYMBOL:IETC</v>
      </c>
    </row>
    <row r="760" spans="1:10" x14ac:dyDescent="0.45">
      <c r="A760" s="3" t="s">
        <v>2404</v>
      </c>
      <c r="B760" s="3" t="s">
        <v>2405</v>
      </c>
      <c r="D760" t="s">
        <v>2983</v>
      </c>
      <c r="E760" s="3" t="str">
        <f t="shared" si="16"/>
        <v>Developed Europe Real Estate</v>
      </c>
      <c r="F760" s="3" t="s">
        <v>7</v>
      </c>
      <c r="G760" s="3" t="str">
        <f t="shared" si="15"/>
        <v>insert IGNORE into securitymaster(symbol,company,cik,sector,industry,security_type)values('IFEU','iShares Europe Developed Real Estate ETF','','Developed Europe Real Estate','Developed Europe Real Estate','ETF');</v>
      </c>
      <c r="J760" s="3" t="str">
        <f t="shared" si="17"/>
        <v>MK LOADALLPRICESSYMBOL /SYMBOL:IFEU</v>
      </c>
    </row>
    <row r="761" spans="1:10" x14ac:dyDescent="0.45">
      <c r="A761" s="3" t="s">
        <v>2363</v>
      </c>
      <c r="B761" s="3" t="s">
        <v>2364</v>
      </c>
      <c r="D761" t="s">
        <v>2984</v>
      </c>
      <c r="E761" s="3" t="str">
        <f t="shared" si="16"/>
        <v>Global Aerospace &amp; Defense</v>
      </c>
      <c r="F761" s="3" t="s">
        <v>7</v>
      </c>
      <c r="G761" s="3" t="str">
        <f t="shared" si="15"/>
        <v>insert IGNORE into securitymaster(symbol,company,cik,sector,industry,security_type)values('IFLY','ETFMG Drone Economy Strategy ETF','','Global Aerospace &amp; Defense','Global Aerospace &amp; Defense','ETF');</v>
      </c>
      <c r="J761" s="3" t="str">
        <f t="shared" si="17"/>
        <v>MK LOADALLPRICESSYMBOL /SYMBOL:IFLY</v>
      </c>
    </row>
    <row r="762" spans="1:10" x14ac:dyDescent="0.45">
      <c r="A762" s="3" t="s">
        <v>2848</v>
      </c>
      <c r="B762" s="3" t="s">
        <v>2849</v>
      </c>
      <c r="D762" t="s">
        <v>2973</v>
      </c>
      <c r="E762" s="3" t="str">
        <f t="shared" si="16"/>
        <v>Global Infrastructure</v>
      </c>
      <c r="F762" s="3" t="s">
        <v>7</v>
      </c>
      <c r="G762" s="3" t="str">
        <f t="shared" si="15"/>
        <v>insert IGNORE into securitymaster(symbol,company,cik,sector,industry,security_type)values('IFRA','iShares U.S. Infrastructure ETF','','Global Infrastructure','Global Infrastructure','ETF');</v>
      </c>
      <c r="J762" s="3" t="str">
        <f t="shared" si="17"/>
        <v>MK LOADALLPRICESSYMBOL /SYMBOL:IFRA</v>
      </c>
    </row>
    <row r="763" spans="1:10" x14ac:dyDescent="0.45">
      <c r="A763" s="3" t="s">
        <v>1964</v>
      </c>
      <c r="B763" s="3" t="s">
        <v>1965</v>
      </c>
      <c r="D763" t="s">
        <v>2933</v>
      </c>
      <c r="E763" s="3" t="str">
        <f t="shared" si="16"/>
        <v>Global Natural Resources</v>
      </c>
      <c r="F763" s="3" t="s">
        <v>7</v>
      </c>
      <c r="G763" s="3" t="str">
        <f t="shared" si="15"/>
        <v>insert IGNORE into securitymaster(symbol,company,cik,sector,industry,security_type)values('IGE','iShares North American Natural Resources ETF','','Global Natural Resources','Global Natural Resources','ETF');</v>
      </c>
      <c r="J763" s="3" t="str">
        <f t="shared" si="17"/>
        <v>MK LOADALLPRICESSYMBOL /SYMBOL:IGE</v>
      </c>
    </row>
    <row r="764" spans="1:10" x14ac:dyDescent="0.45">
      <c r="A764" s="3" t="s">
        <v>1806</v>
      </c>
      <c r="B764" s="3" t="s">
        <v>1807</v>
      </c>
      <c r="D764" t="s">
        <v>2973</v>
      </c>
      <c r="E764" s="3" t="str">
        <f t="shared" si="16"/>
        <v>Global Infrastructure</v>
      </c>
      <c r="F764" s="3" t="s">
        <v>7</v>
      </c>
      <c r="G764" s="3" t="str">
        <f t="shared" si="15"/>
        <v>insert IGNORE into securitymaster(symbol,company,cik,sector,industry,security_type)values('IGF','iShares Global Infrastructure ETF','','Global Infrastructure','Global Infrastructure','ETF');</v>
      </c>
      <c r="J764" s="3" t="str">
        <f t="shared" si="17"/>
        <v>MK LOADALLPRICESSYMBOL /SYMBOL:IGF</v>
      </c>
    </row>
    <row r="765" spans="1:10" x14ac:dyDescent="0.45">
      <c r="A765" s="3" t="s">
        <v>1898</v>
      </c>
      <c r="B765" s="3" t="s">
        <v>1899</v>
      </c>
      <c r="D765" t="s">
        <v>2985</v>
      </c>
      <c r="E765" s="3" t="str">
        <f t="shared" si="16"/>
        <v>North America Technology</v>
      </c>
      <c r="F765" s="3" t="s">
        <v>7</v>
      </c>
      <c r="G765" s="3" t="str">
        <f t="shared" si="15"/>
        <v>insert IGNORE into securitymaster(symbol,company,cik,sector,industry,security_type)values('IGM','iShares North American Tech ETF','','North America Technology','North America Technology','ETF');</v>
      </c>
      <c r="J765" s="3" t="str">
        <f t="shared" si="17"/>
        <v>MK LOADALLPRICESSYMBOL /SYMBOL:IGM</v>
      </c>
    </row>
    <row r="766" spans="1:10" x14ac:dyDescent="0.45">
      <c r="A766" s="3" t="s">
        <v>2340</v>
      </c>
      <c r="B766" s="3" t="s">
        <v>2341</v>
      </c>
      <c r="D766" t="s">
        <v>2986</v>
      </c>
      <c r="E766" s="3" t="str">
        <f t="shared" si="16"/>
        <v>North America Communications Equipment</v>
      </c>
      <c r="F766" s="3" t="s">
        <v>7</v>
      </c>
      <c r="G766" s="3" t="str">
        <f t="shared" si="15"/>
        <v>insert IGNORE into securitymaster(symbol,company,cik,sector,industry,security_type)values('IGN','iShares North American Tech-Multimedia Networking ETF','','North America Communications Equipment','North America Communications Equipment','ETF');</v>
      </c>
      <c r="J766" s="3" t="str">
        <f t="shared" si="17"/>
        <v>MK LOADALLPRICESSYMBOL /SYMBOL:IGN</v>
      </c>
    </row>
    <row r="767" spans="1:10" x14ac:dyDescent="0.45">
      <c r="A767" s="3" t="s">
        <v>1848</v>
      </c>
      <c r="B767" s="3" t="s">
        <v>1849</v>
      </c>
      <c r="D767" t="s">
        <v>2987</v>
      </c>
      <c r="E767" s="3" t="str">
        <f t="shared" si="16"/>
        <v>North America Software</v>
      </c>
      <c r="F767" s="3" t="s">
        <v>7</v>
      </c>
      <c r="G767" s="3" t="str">
        <f t="shared" si="15"/>
        <v>insert IGNORE into securitymaster(symbol,company,cik,sector,industry,security_type)values('IGV','iShares North American Tech-Software ETF','','North America Software','North America Software','ETF');</v>
      </c>
      <c r="J767" s="3" t="str">
        <f t="shared" si="17"/>
        <v>MK LOADALLPRICESSYMBOL /SYMBOL:IGV</v>
      </c>
    </row>
    <row r="768" spans="1:10" x14ac:dyDescent="0.45">
      <c r="A768" s="3" t="s">
        <v>1929</v>
      </c>
      <c r="B768" s="3" t="s">
        <v>1930</v>
      </c>
      <c r="D768" t="s">
        <v>2988</v>
      </c>
      <c r="E768" s="3" t="str">
        <f t="shared" si="16"/>
        <v>U.S. Health Care Providers &amp; Services</v>
      </c>
      <c r="F768" s="3" t="s">
        <v>7</v>
      </c>
      <c r="G768" s="3" t="str">
        <f t="shared" ref="G768:G831" si="18">"insert IGNORE into securitymaster("&amp;$A$1&amp;","&amp;$B$1&amp;","&amp;$C$1&amp;","&amp;$D$1&amp;","&amp;$E$1&amp;","&amp;$F$1&amp;")values("&amp;IF(A768="null","null", "'"&amp;A768&amp;"'")&amp;","&amp;IF(B768="null","null", "'"&amp;B768&amp;"'")&amp;","&amp;IF(C768="null","null", "'"&amp;C768&amp;"'")&amp;","&amp;IF(D768="null","null", "'"&amp;D768&amp;"'")&amp;","&amp;IF(E768="null","null", "'"&amp;E768&amp;"'")&amp;","&amp;IF(F768="null","null", "'"&amp;F768&amp;"'")&amp;");"</f>
        <v>insert IGNORE into securitymaster(symbol,company,cik,sector,industry,security_type)values('IHF','iShares U.S. Healthcare Providers ETF','','U.S. Health Care Providers &amp; Services','U.S. Health Care Providers &amp; Services','ETF');</v>
      </c>
      <c r="J768" s="3" t="str">
        <f t="shared" si="17"/>
        <v>MK LOADALLPRICESSYMBOL /SYMBOL:IHF</v>
      </c>
    </row>
    <row r="769" spans="1:10" x14ac:dyDescent="0.45">
      <c r="A769" s="3" t="s">
        <v>1810</v>
      </c>
      <c r="B769" s="3" t="s">
        <v>1811</v>
      </c>
      <c r="D769" t="s">
        <v>2989</v>
      </c>
      <c r="E769" s="3" t="str">
        <f t="shared" ref="E769:E832" si="19">D769</f>
        <v>U.S. Health Care Equipment &amp; Supplies</v>
      </c>
      <c r="F769" s="3" t="s">
        <v>7</v>
      </c>
      <c r="G769" s="3" t="str">
        <f t="shared" si="18"/>
        <v>insert IGNORE into securitymaster(symbol,company,cik,sector,industry,security_type)values('IHI','iShares U.S. Medical Devices ETF','','U.S. Health Care Equipment &amp; Supplies','U.S. Health Care Equipment &amp; Supplies','ETF');</v>
      </c>
      <c r="J769" s="3" t="str">
        <f t="shared" ref="J769:J832" si="20">"MK LOADALLPRICESSYMBOL /SYMBOL:"&amp;A769</f>
        <v>MK LOADALLPRICESSYMBOL /SYMBOL:IHI</v>
      </c>
    </row>
    <row r="770" spans="1:10" x14ac:dyDescent="0.45">
      <c r="A770" s="3" t="s">
        <v>2411</v>
      </c>
      <c r="B770" s="3" t="s">
        <v>2412</v>
      </c>
      <c r="D770" t="s">
        <v>2926</v>
      </c>
      <c r="E770" s="3" t="str">
        <f t="shared" si="19"/>
        <v>U.S. MLPs</v>
      </c>
      <c r="F770" s="3" t="s">
        <v>7</v>
      </c>
      <c r="G770" s="3" t="str">
        <f t="shared" si="18"/>
        <v>insert IGNORE into securitymaster(symbol,company,cik,sector,industry,security_type)values('IMLP','iPath S&amp;P MLP ETN','','U.S. MLPs','U.S. MLPs','ETF');</v>
      </c>
      <c r="J770" s="3" t="str">
        <f t="shared" si="20"/>
        <v>MK LOADALLPRICESSYMBOL /SYMBOL:IMLP</v>
      </c>
    </row>
    <row r="771" spans="1:10" x14ac:dyDescent="0.45">
      <c r="A771" s="3" t="s">
        <v>2100</v>
      </c>
      <c r="B771" s="3" t="s">
        <v>2101</v>
      </c>
      <c r="D771" t="s">
        <v>2990</v>
      </c>
      <c r="E771" s="3" t="str">
        <f t="shared" si="19"/>
        <v>India Consumer</v>
      </c>
      <c r="F771" s="3" t="s">
        <v>7</v>
      </c>
      <c r="G771" s="3" t="str">
        <f t="shared" si="18"/>
        <v>insert IGNORE into securitymaster(symbol,company,cik,sector,industry,security_type)values('INCO','Columbia India Consumer ETF','','India Consumer','India Consumer','ETF');</v>
      </c>
      <c r="J771" s="3" t="str">
        <f t="shared" si="20"/>
        <v>MK LOADALLPRICESSYMBOL /SYMBOL:INCO</v>
      </c>
    </row>
    <row r="772" spans="1:10" x14ac:dyDescent="0.45">
      <c r="A772" s="3" t="s">
        <v>2861</v>
      </c>
      <c r="B772" s="3" t="s">
        <v>2862</v>
      </c>
      <c r="D772" t="s">
        <v>2929</v>
      </c>
      <c r="E772" s="3" t="str">
        <f t="shared" si="19"/>
        <v>U.S. Real Estate</v>
      </c>
      <c r="F772" s="3" t="s">
        <v>7</v>
      </c>
      <c r="G772" s="3" t="str">
        <f t="shared" si="18"/>
        <v>insert IGNORE into securitymaster(symbol,company,cik,sector,industry,security_type)values('INDS','Pacer Benchmark Industrial Real Estate SCTR ETF','','U.S. Real Estate','U.S. Real Estate','ETF');</v>
      </c>
      <c r="J772" s="3" t="str">
        <f t="shared" si="20"/>
        <v>MK LOADALLPRICESSYMBOL /SYMBOL:INDS</v>
      </c>
    </row>
    <row r="773" spans="1:10" x14ac:dyDescent="0.45">
      <c r="A773" s="3" t="s">
        <v>2485</v>
      </c>
      <c r="B773" s="3" t="s">
        <v>2486</v>
      </c>
      <c r="D773" t="s">
        <v>2973</v>
      </c>
      <c r="E773" s="3" t="str">
        <f t="shared" si="19"/>
        <v>Global Infrastructure</v>
      </c>
      <c r="F773" s="3" t="s">
        <v>7</v>
      </c>
      <c r="G773" s="3" t="str">
        <f t="shared" si="18"/>
        <v>insert IGNORE into securitymaster(symbol,company,cik,sector,industry,security_type)values('INFR','Legg Mason Global Infrastructure ETF','','Global Infrastructure','Global Infrastructure','ETF');</v>
      </c>
      <c r="J773" s="3" t="str">
        <f t="shared" si="20"/>
        <v>MK LOADALLPRICESSYMBOL /SYMBOL:INFR</v>
      </c>
    </row>
    <row r="774" spans="1:10" x14ac:dyDescent="0.45">
      <c r="A774" s="3" t="s">
        <v>1735</v>
      </c>
      <c r="B774" s="3" t="s">
        <v>1736</v>
      </c>
      <c r="D774" t="s">
        <v>2945</v>
      </c>
      <c r="E774" s="3" t="str">
        <f t="shared" si="19"/>
        <v>U.S. Aerospace &amp; Defense</v>
      </c>
      <c r="F774" s="3" t="s">
        <v>7</v>
      </c>
      <c r="G774" s="3" t="str">
        <f t="shared" si="18"/>
        <v>insert IGNORE into securitymaster(symbol,company,cik,sector,industry,security_type)values('ITA','iShares U.S. Aerospace &amp; Defense ETF','','U.S. Aerospace &amp; Defense','U.S. Aerospace &amp; Defense','ETF');</v>
      </c>
      <c r="J774" s="3" t="str">
        <f t="shared" si="20"/>
        <v>MK LOADALLPRICESSYMBOL /SYMBOL:ITA</v>
      </c>
    </row>
    <row r="775" spans="1:10" x14ac:dyDescent="0.45">
      <c r="A775" s="3" t="s">
        <v>1967</v>
      </c>
      <c r="B775" s="3" t="s">
        <v>1968</v>
      </c>
      <c r="D775" t="s">
        <v>2976</v>
      </c>
      <c r="E775" s="3" t="str">
        <f t="shared" si="19"/>
        <v>U.S. Homebuilding</v>
      </c>
      <c r="F775" s="3" t="s">
        <v>7</v>
      </c>
      <c r="G775" s="3" t="str">
        <f t="shared" si="18"/>
        <v>insert IGNORE into securitymaster(symbol,company,cik,sector,industry,security_type)values('ITB','iShares U.S. Home Construction ETF','','U.S. Homebuilding','U.S. Homebuilding','ETF');</v>
      </c>
      <c r="J775" s="3" t="str">
        <f t="shared" si="20"/>
        <v>MK LOADALLPRICESSYMBOL /SYMBOL:ITB</v>
      </c>
    </row>
    <row r="776" spans="1:10" x14ac:dyDescent="0.45">
      <c r="A776" s="3" t="s">
        <v>2304</v>
      </c>
      <c r="B776" s="3" t="s">
        <v>2305</v>
      </c>
      <c r="D776" t="s">
        <v>2991</v>
      </c>
      <c r="E776" s="3" t="str">
        <f t="shared" si="19"/>
        <v>Israel Technology</v>
      </c>
      <c r="F776" s="3" t="s">
        <v>7</v>
      </c>
      <c r="G776" s="3" t="str">
        <f t="shared" si="18"/>
        <v>insert IGNORE into securitymaster(symbol,company,cik,sector,industry,security_type)values('ITEQ','BlueStar Israel Technology ETF','','Israel Technology','Israel Technology','ETF');</v>
      </c>
      <c r="J776" s="3" t="str">
        <f t="shared" si="20"/>
        <v>MK LOADALLPRICESSYMBOL /SYMBOL:ITEQ</v>
      </c>
    </row>
    <row r="777" spans="1:10" x14ac:dyDescent="0.45">
      <c r="A777" s="3" t="s">
        <v>1889</v>
      </c>
      <c r="B777" s="3" t="s">
        <v>1890</v>
      </c>
      <c r="D777" t="s">
        <v>2992</v>
      </c>
      <c r="E777" s="3" t="str">
        <f t="shared" si="19"/>
        <v>Global Energy</v>
      </c>
      <c r="F777" s="3" t="s">
        <v>7</v>
      </c>
      <c r="G777" s="3" t="str">
        <f t="shared" si="18"/>
        <v>insert IGNORE into securitymaster(symbol,company,cik,sector,industry,security_type)values('IXC','iShares Global Energy ETF','','Global Energy','Global Energy','ETF');</v>
      </c>
      <c r="J777" s="3" t="str">
        <f t="shared" si="20"/>
        <v>MK LOADALLPRICESSYMBOL /SYMBOL:IXC</v>
      </c>
    </row>
    <row r="778" spans="1:10" x14ac:dyDescent="0.45">
      <c r="A778" s="3" t="s">
        <v>36</v>
      </c>
      <c r="B778" s="3" t="s">
        <v>1861</v>
      </c>
      <c r="D778" t="s">
        <v>2993</v>
      </c>
      <c r="E778" s="3" t="str">
        <f t="shared" si="19"/>
        <v>Global Health Care</v>
      </c>
      <c r="F778" s="3" t="s">
        <v>7</v>
      </c>
      <c r="G778" s="3" t="str">
        <f t="shared" si="18"/>
        <v>insert IGNORE into securitymaster(symbol,company,cik,sector,industry,security_type)values('IXJ','iShares Global Healthcare ETF','','Global Health Care','Global Health Care','ETF');</v>
      </c>
      <c r="J778" s="3" t="str">
        <f t="shared" si="20"/>
        <v>MK LOADALLPRICESSYMBOL /SYMBOL:IXJ</v>
      </c>
    </row>
    <row r="779" spans="1:10" x14ac:dyDescent="0.45">
      <c r="A779" s="3" t="s">
        <v>1817</v>
      </c>
      <c r="B779" s="3" t="s">
        <v>1818</v>
      </c>
      <c r="D779" t="s">
        <v>2925</v>
      </c>
      <c r="E779" s="3" t="str">
        <f t="shared" si="19"/>
        <v>Global Technology</v>
      </c>
      <c r="F779" s="3" t="s">
        <v>7</v>
      </c>
      <c r="G779" s="3" t="str">
        <f t="shared" si="18"/>
        <v>insert IGNORE into securitymaster(symbol,company,cik,sector,industry,security_type)values('IXN','iShares Global Tech ETF','','Global Technology','Global Technology','ETF');</v>
      </c>
      <c r="J779" s="3" t="str">
        <f t="shared" si="20"/>
        <v>MK LOADALLPRICESSYMBOL /SYMBOL:IXN</v>
      </c>
    </row>
    <row r="780" spans="1:10" x14ac:dyDescent="0.45">
      <c r="A780" s="3" t="s">
        <v>1971</v>
      </c>
      <c r="B780" s="3" t="s">
        <v>1972</v>
      </c>
      <c r="D780" t="s">
        <v>2979</v>
      </c>
      <c r="E780" s="3" t="str">
        <f t="shared" si="19"/>
        <v>U.S. Consumer Cyclicals</v>
      </c>
      <c r="F780" s="3" t="s">
        <v>7</v>
      </c>
      <c r="G780" s="3" t="str">
        <f t="shared" si="18"/>
        <v>insert IGNORE into securitymaster(symbol,company,cik,sector,industry,security_type)values('IYC','iShares U.S. Consumer Services ETF','','U.S. Consumer Cyclicals','U.S. Consumer Cyclicals','ETF');</v>
      </c>
      <c r="J780" s="3" t="str">
        <f t="shared" si="20"/>
        <v>MK LOADALLPRICESSYMBOL /SYMBOL:IYC</v>
      </c>
    </row>
    <row r="781" spans="1:10" x14ac:dyDescent="0.45">
      <c r="A781" s="3" t="s">
        <v>1951</v>
      </c>
      <c r="B781" s="3" t="s">
        <v>1952</v>
      </c>
      <c r="D781" t="s">
        <v>2944</v>
      </c>
      <c r="E781" s="3" t="str">
        <f t="shared" si="19"/>
        <v>U.S. Energy</v>
      </c>
      <c r="F781" s="3" t="s">
        <v>7</v>
      </c>
      <c r="G781" s="3" t="str">
        <f t="shared" si="18"/>
        <v>insert IGNORE into securitymaster(symbol,company,cik,sector,industry,security_type)values('IYE','iShares U.S. Energy ETF','','U.S. Energy','U.S. Energy','ETF');</v>
      </c>
      <c r="J781" s="3" t="str">
        <f t="shared" si="20"/>
        <v>MK LOADALLPRICESSYMBOL /SYMBOL:IYE</v>
      </c>
    </row>
    <row r="782" spans="1:10" x14ac:dyDescent="0.45">
      <c r="A782" s="3" t="s">
        <v>1858</v>
      </c>
      <c r="B782" s="3" t="s">
        <v>1859</v>
      </c>
      <c r="D782" t="s">
        <v>2959</v>
      </c>
      <c r="E782" s="3" t="str">
        <f t="shared" si="19"/>
        <v>U.S. Financials</v>
      </c>
      <c r="F782" s="3" t="s">
        <v>7</v>
      </c>
      <c r="G782" s="3" t="str">
        <f t="shared" si="18"/>
        <v>insert IGNORE into securitymaster(symbol,company,cik,sector,industry,security_type)values('IYF','iShares U.S. Financials ETF','','U.S. Financials','U.S. Financials','ETF');</v>
      </c>
      <c r="J782" s="3" t="str">
        <f t="shared" si="20"/>
        <v>MK LOADALLPRICESSYMBOL /SYMBOL:IYF</v>
      </c>
    </row>
    <row r="783" spans="1:10" x14ac:dyDescent="0.45">
      <c r="A783" s="3" t="s">
        <v>1871</v>
      </c>
      <c r="B783" s="3" t="s">
        <v>1872</v>
      </c>
      <c r="D783" t="s">
        <v>2994</v>
      </c>
      <c r="E783" s="3" t="str">
        <f t="shared" si="19"/>
        <v>U.S. Financial Services</v>
      </c>
      <c r="F783" s="3" t="s">
        <v>7</v>
      </c>
      <c r="G783" s="3" t="str">
        <f t="shared" si="18"/>
        <v>insert IGNORE into securitymaster(symbol,company,cik,sector,industry,security_type)values('IYG','iShares U.S. Financial Services ETF','','U.S. Financial Services','U.S. Financial Services','ETF');</v>
      </c>
      <c r="J783" s="3" t="str">
        <f t="shared" si="20"/>
        <v>MK LOADALLPRICESSYMBOL /SYMBOL:IYG</v>
      </c>
    </row>
    <row r="784" spans="1:10" x14ac:dyDescent="0.45">
      <c r="A784" s="3" t="s">
        <v>1826</v>
      </c>
      <c r="B784" s="3" t="s">
        <v>1827</v>
      </c>
      <c r="D784" t="s">
        <v>2932</v>
      </c>
      <c r="E784" s="3" t="str">
        <f t="shared" si="19"/>
        <v>U.S. Health Care</v>
      </c>
      <c r="F784" s="3" t="s">
        <v>7</v>
      </c>
      <c r="G784" s="3" t="str">
        <f t="shared" si="18"/>
        <v>insert IGNORE into securitymaster(symbol,company,cik,sector,industry,security_type)values('IYH','iShares U.S. Healthcare ETF','','U.S. Health Care','U.S. Health Care','ETF');</v>
      </c>
      <c r="J784" s="3" t="str">
        <f t="shared" si="20"/>
        <v>MK LOADALLPRICESSYMBOL /SYMBOL:IYH</v>
      </c>
    </row>
    <row r="785" spans="1:10" x14ac:dyDescent="0.45">
      <c r="A785" s="3" t="s">
        <v>1954</v>
      </c>
      <c r="B785" s="3" t="s">
        <v>1955</v>
      </c>
      <c r="D785" t="s">
        <v>2950</v>
      </c>
      <c r="E785" s="3" t="str">
        <f t="shared" si="19"/>
        <v>U.S. Industrials</v>
      </c>
      <c r="F785" s="3" t="s">
        <v>7</v>
      </c>
      <c r="G785" s="3" t="str">
        <f t="shared" si="18"/>
        <v>insert IGNORE into securitymaster(symbol,company,cik,sector,industry,security_type)values('IYJ','iShares U.S. Industrials ETF','','U.S. Industrials','U.S. Industrials','ETF');</v>
      </c>
      <c r="J785" s="3" t="str">
        <f t="shared" si="20"/>
        <v>MK LOADALLPRICESSYMBOL /SYMBOL:IYJ</v>
      </c>
    </row>
    <row r="786" spans="1:10" x14ac:dyDescent="0.45">
      <c r="A786" s="3" t="s">
        <v>1776</v>
      </c>
      <c r="B786" s="3" t="s">
        <v>1777</v>
      </c>
      <c r="D786" t="s">
        <v>2929</v>
      </c>
      <c r="E786" s="3" t="str">
        <f t="shared" si="19"/>
        <v>U.S. Real Estate</v>
      </c>
      <c r="F786" s="3" t="s">
        <v>7</v>
      </c>
      <c r="G786" s="3" t="str">
        <f t="shared" si="18"/>
        <v>insert IGNORE into securitymaster(symbol,company,cik,sector,industry,security_type)values('IYR','iShares U.S. Real Estate ETF','','U.S. Real Estate','U.S. Real Estate','ETF');</v>
      </c>
      <c r="J786" s="3" t="str">
        <f t="shared" si="20"/>
        <v>MK LOADALLPRICESSYMBOL /SYMBOL:IYR</v>
      </c>
    </row>
    <row r="787" spans="1:10" x14ac:dyDescent="0.45">
      <c r="A787" s="3" t="s">
        <v>2011</v>
      </c>
      <c r="B787" s="3" t="s">
        <v>2012</v>
      </c>
      <c r="D787" t="s">
        <v>2971</v>
      </c>
      <c r="E787" s="3" t="str">
        <f t="shared" si="19"/>
        <v>U.S. Transportation</v>
      </c>
      <c r="F787" s="3" t="s">
        <v>7</v>
      </c>
      <c r="G787" s="3" t="str">
        <f t="shared" si="18"/>
        <v>insert IGNORE into securitymaster(symbol,company,cik,sector,industry,security_type)values('IYT','iShares Transportation Average ETF','','U.S. Transportation','U.S. Transportation','ETF');</v>
      </c>
      <c r="J787" s="3" t="str">
        <f t="shared" si="20"/>
        <v>MK LOADALLPRICESSYMBOL /SYMBOL:IYT</v>
      </c>
    </row>
    <row r="788" spans="1:10" x14ac:dyDescent="0.45">
      <c r="A788" s="3" t="s">
        <v>42</v>
      </c>
      <c r="B788" s="3" t="s">
        <v>43</v>
      </c>
      <c r="D788" t="s">
        <v>2965</v>
      </c>
      <c r="E788" s="3" t="str">
        <f t="shared" si="19"/>
        <v>U.S. Technology</v>
      </c>
      <c r="F788" s="3" t="s">
        <v>7</v>
      </c>
      <c r="G788" s="3" t="str">
        <f t="shared" si="18"/>
        <v>insert IGNORE into securitymaster(symbol,company,cik,sector,industry,security_type)values('IYW','iShares U.S. Technology ETF','','U.S. Technology','U.S. Technology','ETF');</v>
      </c>
      <c r="J788" s="3" t="str">
        <f t="shared" si="20"/>
        <v>MK LOADALLPRICESSYMBOL /SYMBOL:IYW</v>
      </c>
    </row>
    <row r="789" spans="1:10" x14ac:dyDescent="0.45">
      <c r="A789" s="3" t="s">
        <v>2587</v>
      </c>
      <c r="B789" s="3" t="s">
        <v>2588</v>
      </c>
      <c r="D789" t="s">
        <v>2991</v>
      </c>
      <c r="E789" s="3" t="str">
        <f t="shared" si="19"/>
        <v>Israel Technology</v>
      </c>
      <c r="F789" s="3" t="s">
        <v>7</v>
      </c>
      <c r="G789" s="3" t="str">
        <f t="shared" si="18"/>
        <v>insert IGNORE into securitymaster(symbol,company,cik,sector,industry,security_type)values('IZRL','ARK Israel Innovative Technology ETF','','Israel Technology','Israel Technology','ETF');</v>
      </c>
      <c r="J789" s="3" t="str">
        <f t="shared" si="20"/>
        <v>MK LOADALLPRICESSYMBOL /SYMBOL:IZRL</v>
      </c>
    </row>
    <row r="790" spans="1:10" x14ac:dyDescent="0.45">
      <c r="A790" s="3" t="s">
        <v>2251</v>
      </c>
      <c r="B790" s="3" t="s">
        <v>2252</v>
      </c>
      <c r="D790" t="s">
        <v>2951</v>
      </c>
      <c r="E790" s="3" t="str">
        <f t="shared" si="19"/>
        <v>Global Gold Miners</v>
      </c>
      <c r="F790" s="3" t="s">
        <v>7</v>
      </c>
      <c r="G790" s="3" t="str">
        <f t="shared" si="18"/>
        <v>insert IGNORE into securitymaster(symbol,company,cik,sector,industry,security_type)values('JDST','Direxion Daily Junior Gold Miners Index Bear 3X Shares','','Global Gold Miners','Global Gold Miners','ETF');</v>
      </c>
      <c r="J790" s="3" t="str">
        <f t="shared" si="20"/>
        <v>MK LOADALLPRICESSYMBOL /SYMBOL:JDST</v>
      </c>
    </row>
    <row r="791" spans="1:10" x14ac:dyDescent="0.45">
      <c r="A791" s="3" t="s">
        <v>1411</v>
      </c>
      <c r="B791" s="3" t="s">
        <v>1412</v>
      </c>
      <c r="D791" t="s">
        <v>2995</v>
      </c>
      <c r="E791" s="3" t="str">
        <f t="shared" si="19"/>
        <v>Global Transportation</v>
      </c>
      <c r="F791" s="3" t="s">
        <v>7</v>
      </c>
      <c r="G791" s="3" t="str">
        <f t="shared" si="18"/>
        <v>insert IGNORE into securitymaster(symbol,company,cik,sector,industry,security_type)values('JETS','US Global Jets ETF','','Global Transportation','Global Transportation','ETF');</v>
      </c>
      <c r="J791" s="3" t="str">
        <f t="shared" si="20"/>
        <v>MK LOADALLPRICESSYMBOL /SYMBOL:JETS</v>
      </c>
    </row>
    <row r="792" spans="1:10" x14ac:dyDescent="0.45">
      <c r="A792" s="3" t="s">
        <v>2603</v>
      </c>
      <c r="B792" s="3" t="s">
        <v>2604</v>
      </c>
      <c r="D792" t="s">
        <v>2996</v>
      </c>
      <c r="E792" s="3" t="str">
        <f t="shared" si="19"/>
        <v>U.S. Basic Materials</v>
      </c>
      <c r="F792" s="3" t="s">
        <v>7</v>
      </c>
      <c r="G792" s="3" t="str">
        <f t="shared" si="18"/>
        <v>insert IGNORE into securitymaster(symbol,company,cik,sector,industry,security_type)values('JHMA','John Hancock Multifactor Materials ETF','','U.S. Basic Materials','U.S. Basic Materials','ETF');</v>
      </c>
      <c r="J792" s="3" t="str">
        <f t="shared" si="20"/>
        <v>MK LOADALLPRICESSYMBOL /SYMBOL:JHMA</v>
      </c>
    </row>
    <row r="793" spans="1:10" x14ac:dyDescent="0.45">
      <c r="A793" s="3" t="s">
        <v>2377</v>
      </c>
      <c r="B793" s="3" t="s">
        <v>2378</v>
      </c>
      <c r="D793" t="s">
        <v>2979</v>
      </c>
      <c r="E793" s="3" t="str">
        <f t="shared" si="19"/>
        <v>U.S. Consumer Cyclicals</v>
      </c>
      <c r="F793" s="3" t="s">
        <v>7</v>
      </c>
      <c r="G793" s="3" t="str">
        <f t="shared" si="18"/>
        <v>insert IGNORE into securitymaster(symbol,company,cik,sector,industry,security_type)values('JHMC','John Hancock Multifactor Consumer Discretionary ETF','','U.S. Consumer Cyclicals','U.S. Consumer Cyclicals','ETF');</v>
      </c>
      <c r="J793" s="3" t="str">
        <f t="shared" si="20"/>
        <v>MK LOADALLPRICESSYMBOL /SYMBOL:JHMC</v>
      </c>
    </row>
    <row r="794" spans="1:10" x14ac:dyDescent="0.45">
      <c r="A794" s="3" t="s">
        <v>2429</v>
      </c>
      <c r="B794" s="3" t="s">
        <v>2430</v>
      </c>
      <c r="D794" t="s">
        <v>2944</v>
      </c>
      <c r="E794" s="3" t="str">
        <f t="shared" si="19"/>
        <v>U.S. Energy</v>
      </c>
      <c r="F794" s="3" t="s">
        <v>7</v>
      </c>
      <c r="G794" s="3" t="str">
        <f t="shared" si="18"/>
        <v>insert IGNORE into securitymaster(symbol,company,cik,sector,industry,security_type)values('JHME','John Hancock Multifactor Energy ETF','','U.S. Energy','U.S. Energy','ETF');</v>
      </c>
      <c r="J794" s="3" t="str">
        <f t="shared" si="20"/>
        <v>MK LOADALLPRICESSYMBOL /SYMBOL:JHME</v>
      </c>
    </row>
    <row r="795" spans="1:10" x14ac:dyDescent="0.45">
      <c r="A795" s="3" t="s">
        <v>2275</v>
      </c>
      <c r="B795" s="3" t="s">
        <v>2276</v>
      </c>
      <c r="D795" t="s">
        <v>2959</v>
      </c>
      <c r="E795" s="3" t="str">
        <f t="shared" si="19"/>
        <v>U.S. Financials</v>
      </c>
      <c r="F795" s="3" t="s">
        <v>7</v>
      </c>
      <c r="G795" s="3" t="str">
        <f t="shared" si="18"/>
        <v>insert IGNORE into securitymaster(symbol,company,cik,sector,industry,security_type)values('JHMF','John Hancock Multifactor Financials ETF','','U.S. Financials','U.S. Financials','ETF');</v>
      </c>
      <c r="J795" s="3" t="str">
        <f t="shared" si="20"/>
        <v>MK LOADALLPRICESSYMBOL /SYMBOL:JHMF</v>
      </c>
    </row>
    <row r="796" spans="1:10" x14ac:dyDescent="0.45">
      <c r="A796" s="3" t="s">
        <v>2265</v>
      </c>
      <c r="B796" s="3" t="s">
        <v>2266</v>
      </c>
      <c r="D796" t="s">
        <v>2932</v>
      </c>
      <c r="E796" s="3" t="str">
        <f t="shared" si="19"/>
        <v>U.S. Health Care</v>
      </c>
      <c r="F796" s="3" t="s">
        <v>7</v>
      </c>
      <c r="G796" s="3" t="str">
        <f t="shared" si="18"/>
        <v>insert IGNORE into securitymaster(symbol,company,cik,sector,industry,security_type)values('JHMH','John Hancock Multifactor Healthcare ETF','','U.S. Health Care','U.S. Health Care','ETF');</v>
      </c>
      <c r="J796" s="3" t="str">
        <f t="shared" si="20"/>
        <v>MK LOADALLPRICESSYMBOL /SYMBOL:JHMH</v>
      </c>
    </row>
    <row r="797" spans="1:10" x14ac:dyDescent="0.45">
      <c r="A797" s="3" t="s">
        <v>2501</v>
      </c>
      <c r="B797" s="3" t="s">
        <v>2502</v>
      </c>
      <c r="D797" t="s">
        <v>2950</v>
      </c>
      <c r="E797" s="3" t="str">
        <f t="shared" si="19"/>
        <v>U.S. Industrials</v>
      </c>
      <c r="F797" s="3" t="s">
        <v>7</v>
      </c>
      <c r="G797" s="3" t="str">
        <f t="shared" si="18"/>
        <v>insert IGNORE into securitymaster(symbol,company,cik,sector,industry,security_type)values('JHMI','John Hancock Multifactor Industrials ETF','','U.S. Industrials','U.S. Industrials','ETF');</v>
      </c>
      <c r="J797" s="3" t="str">
        <f t="shared" si="20"/>
        <v>MK LOADALLPRICESSYMBOL /SYMBOL:JHMI</v>
      </c>
    </row>
    <row r="798" spans="1:10" x14ac:dyDescent="0.45">
      <c r="A798" s="3" t="s">
        <v>2516</v>
      </c>
      <c r="B798" s="3" t="s">
        <v>2517</v>
      </c>
      <c r="D798" t="s">
        <v>2978</v>
      </c>
      <c r="E798" s="3" t="str">
        <f t="shared" si="19"/>
        <v>U.S. Consumer Non-cyclicals</v>
      </c>
      <c r="F798" s="3" t="s">
        <v>7</v>
      </c>
      <c r="G798" s="3" t="str">
        <f t="shared" si="18"/>
        <v>insert IGNORE into securitymaster(symbol,company,cik,sector,industry,security_type)values('JHMS','John Hancock Multifactor Consumer Staples ETF','','U.S. Consumer Non-cyclicals','U.S. Consumer Non-cyclicals','ETF');</v>
      </c>
      <c r="J798" s="3" t="str">
        <f t="shared" si="20"/>
        <v>MK LOADALLPRICESSYMBOL /SYMBOL:JHMS</v>
      </c>
    </row>
    <row r="799" spans="1:10" x14ac:dyDescent="0.45">
      <c r="A799" s="3" t="s">
        <v>2261</v>
      </c>
      <c r="B799" s="3" t="s">
        <v>2262</v>
      </c>
      <c r="D799" t="s">
        <v>2965</v>
      </c>
      <c r="E799" s="3" t="str">
        <f t="shared" si="19"/>
        <v>U.S. Technology</v>
      </c>
      <c r="F799" s="3" t="s">
        <v>7</v>
      </c>
      <c r="G799" s="3" t="str">
        <f t="shared" si="18"/>
        <v>insert IGNORE into securitymaster(symbol,company,cik,sector,industry,security_type)values('JHMT','John Hancock Multifactor Technology ETF','','U.S. Technology','U.S. Technology','ETF');</v>
      </c>
      <c r="J799" s="3" t="str">
        <f t="shared" si="20"/>
        <v>MK LOADALLPRICESSYMBOL /SYMBOL:JHMT</v>
      </c>
    </row>
    <row r="800" spans="1:10" x14ac:dyDescent="0.45">
      <c r="A800" s="3" t="s">
        <v>2541</v>
      </c>
      <c r="B800" s="3" t="s">
        <v>2542</v>
      </c>
      <c r="D800" t="s">
        <v>2997</v>
      </c>
      <c r="E800" s="3" t="str">
        <f t="shared" si="19"/>
        <v>U.S. Utilities</v>
      </c>
      <c r="F800" s="3" t="s">
        <v>7</v>
      </c>
      <c r="G800" s="3" t="str">
        <f t="shared" si="18"/>
        <v>insert IGNORE into securitymaster(symbol,company,cik,sector,industry,security_type)values('JHMU','John Hancock Multifactor Utilities ETF','','U.S. Utilities','U.S. Utilities','ETF');</v>
      </c>
      <c r="J800" s="3" t="str">
        <f t="shared" si="20"/>
        <v>MK LOADALLPRICESSYMBOL /SYMBOL:JHMU</v>
      </c>
    </row>
    <row r="801" spans="1:10" x14ac:dyDescent="0.45">
      <c r="A801" s="3" t="s">
        <v>1983</v>
      </c>
      <c r="B801" s="3" t="s">
        <v>1984</v>
      </c>
      <c r="D801" t="s">
        <v>2951</v>
      </c>
      <c r="E801" s="3" t="str">
        <f t="shared" si="19"/>
        <v>Global Gold Miners</v>
      </c>
      <c r="F801" s="3" t="s">
        <v>7</v>
      </c>
      <c r="G801" s="3" t="str">
        <f t="shared" si="18"/>
        <v>insert IGNORE into securitymaster(symbol,company,cik,sector,industry,security_type)values('JNUG','Direxion Daily Junior Gold Miners Index Bull 3X Shares','','Global Gold Miners','Global Gold Miners','ETF');</v>
      </c>
      <c r="J801" s="3" t="str">
        <f t="shared" si="20"/>
        <v>MK LOADALLPRICESSYMBOL /SYMBOL:JNUG</v>
      </c>
    </row>
    <row r="802" spans="1:10" x14ac:dyDescent="0.45">
      <c r="A802" s="3" t="s">
        <v>2033</v>
      </c>
      <c r="B802" s="3" t="s">
        <v>2034</v>
      </c>
      <c r="D802" t="s">
        <v>2998</v>
      </c>
      <c r="E802" s="3" t="str">
        <f t="shared" si="19"/>
        <v>Global Utilities</v>
      </c>
      <c r="F802" s="3" t="s">
        <v>7</v>
      </c>
      <c r="G802" s="3" t="str">
        <f t="shared" si="18"/>
        <v>insert IGNORE into securitymaster(symbol,company,cik,sector,industry,security_type)values('JXI','iShares Global Utilities ETF','','Global Utilities','Global Utilities','ETF');</v>
      </c>
      <c r="J802" s="3" t="str">
        <f t="shared" si="20"/>
        <v>MK LOADALLPRICESSYMBOL /SYMBOL:JXI</v>
      </c>
    </row>
    <row r="803" spans="1:10" x14ac:dyDescent="0.45">
      <c r="A803" s="3" t="s">
        <v>1779</v>
      </c>
      <c r="B803" s="3" t="s">
        <v>1780</v>
      </c>
      <c r="D803" t="s">
        <v>2947</v>
      </c>
      <c r="E803" s="3" t="str">
        <f t="shared" si="19"/>
        <v>U.S. Banks</v>
      </c>
      <c r="F803" s="3" t="s">
        <v>7</v>
      </c>
      <c r="G803" s="3" t="str">
        <f t="shared" si="18"/>
        <v>insert IGNORE into securitymaster(symbol,company,cik,sector,industry,security_type)values('KBE','SPDR S&amp;P Bank ETF','','U.S. Banks','U.S. Banks','ETF');</v>
      </c>
      <c r="J803" s="3" t="str">
        <f t="shared" si="20"/>
        <v>MK LOADALLPRICESSYMBOL /SYMBOL:KBE</v>
      </c>
    </row>
    <row r="804" spans="1:10" x14ac:dyDescent="0.45">
      <c r="A804" s="3" t="s">
        <v>1980</v>
      </c>
      <c r="B804" s="3" t="s">
        <v>1981</v>
      </c>
      <c r="D804" t="s">
        <v>2947</v>
      </c>
      <c r="E804" s="3" t="str">
        <f t="shared" si="19"/>
        <v>U.S. Banks</v>
      </c>
      <c r="F804" s="3" t="s">
        <v>7</v>
      </c>
      <c r="G804" s="3" t="str">
        <f t="shared" si="18"/>
        <v>insert IGNORE into securitymaster(symbol,company,cik,sector,industry,security_type)values('KBWB','Invesco KBW Bank ETF','','U.S. Banks','U.S. Banks','ETF');</v>
      </c>
      <c r="J804" s="3" t="str">
        <f t="shared" si="20"/>
        <v>MK LOADALLPRICESSYMBOL /SYMBOL:KBWB</v>
      </c>
    </row>
    <row r="805" spans="1:10" x14ac:dyDescent="0.45">
      <c r="A805" s="3" t="s">
        <v>2254</v>
      </c>
      <c r="B805" s="3" t="s">
        <v>2255</v>
      </c>
      <c r="D805" t="s">
        <v>2977</v>
      </c>
      <c r="E805" s="3" t="str">
        <f t="shared" si="19"/>
        <v>U.S. Insurance</v>
      </c>
      <c r="F805" s="3" t="s">
        <v>7</v>
      </c>
      <c r="G805" s="3" t="str">
        <f t="shared" si="18"/>
        <v>insert IGNORE into securitymaster(symbol,company,cik,sector,industry,security_type)values('KBWP','Invesco KBW Property &amp; Casualty Insurance ETF','','U.S. Insurance','U.S. Insurance','ETF');</v>
      </c>
      <c r="J805" s="3" t="str">
        <f t="shared" si="20"/>
        <v>MK LOADALLPRICESSYMBOL /SYMBOL:KBWP</v>
      </c>
    </row>
    <row r="806" spans="1:10" x14ac:dyDescent="0.45">
      <c r="A806" s="3" t="s">
        <v>2131</v>
      </c>
      <c r="B806" s="3" t="s">
        <v>2132</v>
      </c>
      <c r="D806" t="s">
        <v>2999</v>
      </c>
      <c r="E806" s="3" t="str">
        <f t="shared" si="19"/>
        <v>U.S. Banking and Investment Services</v>
      </c>
      <c r="F806" s="3" t="s">
        <v>7</v>
      </c>
      <c r="G806" s="3" t="str">
        <f t="shared" si="18"/>
        <v>insert IGNORE into securitymaster(symbol,company,cik,sector,industry,security_type)values('KCE','SPDR S&amp;P Capital Markets ETF','','U.S. Banking and Investment Services','U.S. Banking and Investment Services','ETF');</v>
      </c>
      <c r="J806" s="3" t="str">
        <f t="shared" si="20"/>
        <v>MK LOADALLPRICESSYMBOL /SYMBOL:KCE</v>
      </c>
    </row>
    <row r="807" spans="1:10" x14ac:dyDescent="0.45">
      <c r="A807" s="3" t="s">
        <v>2508</v>
      </c>
      <c r="B807" s="3" t="s">
        <v>2509</v>
      </c>
      <c r="D807" t="s">
        <v>3000</v>
      </c>
      <c r="E807" s="3" t="str">
        <f t="shared" si="19"/>
        <v>Emerging Markets Technology</v>
      </c>
      <c r="F807" s="3" t="s">
        <v>7</v>
      </c>
      <c r="G807" s="3" t="str">
        <f t="shared" si="18"/>
        <v>insert IGNORE into securitymaster(symbol,company,cik,sector,industry,security_type)values('KEMQ','KraneShares Emerging Markets Consumer Technology Index ETF','','Emerging Markets Technology','Emerging Markets Technology','ETF');</v>
      </c>
      <c r="J807" s="3" t="str">
        <f t="shared" si="20"/>
        <v>MK LOADALLPRICESSYMBOL /SYMBOL:KEMQ</v>
      </c>
    </row>
    <row r="808" spans="1:10" x14ac:dyDescent="0.45">
      <c r="A808" s="3" t="s">
        <v>2007</v>
      </c>
      <c r="B808" s="3" t="s">
        <v>2008</v>
      </c>
      <c r="D808" t="s">
        <v>2977</v>
      </c>
      <c r="E808" s="3" t="str">
        <f t="shared" si="19"/>
        <v>U.S. Insurance</v>
      </c>
      <c r="F808" s="3" t="s">
        <v>7</v>
      </c>
      <c r="G808" s="3" t="str">
        <f t="shared" si="18"/>
        <v>insert IGNORE into securitymaster(symbol,company,cik,sector,industry,security_type)values('KIE','SPDR S&amp;P Insurance ETF','','U.S. Insurance','U.S. Insurance','ETF');</v>
      </c>
      <c r="J808" s="3" t="str">
        <f t="shared" si="20"/>
        <v>MK LOADALLPRICESSYMBOL /SYMBOL:KIE</v>
      </c>
    </row>
    <row r="809" spans="1:10" x14ac:dyDescent="0.45">
      <c r="A809" s="3" t="s">
        <v>2878</v>
      </c>
      <c r="B809" s="3" t="s">
        <v>2879</v>
      </c>
      <c r="D809" t="s">
        <v>3001</v>
      </c>
      <c r="E809" s="3" t="str">
        <f t="shared" si="19"/>
        <v>Emerging Markets Health Care</v>
      </c>
      <c r="F809" s="3" t="s">
        <v>7</v>
      </c>
      <c r="G809" s="3" t="str">
        <f t="shared" si="18"/>
        <v>insert IGNORE into securitymaster(symbol,company,cik,sector,industry,security_type)values('KMED','KraneShares Emerging Markets Healthcare Index ETF','','Emerging Markets Health Care','Emerging Markets Health Care','ETF');</v>
      </c>
      <c r="J809" s="3" t="str">
        <f t="shared" si="20"/>
        <v>MK LOADALLPRICESSYMBOL /SYMBOL:KMED</v>
      </c>
    </row>
    <row r="810" spans="1:10" x14ac:dyDescent="0.45">
      <c r="A810" s="3" t="s">
        <v>2224</v>
      </c>
      <c r="B810" s="3" t="s">
        <v>2225</v>
      </c>
      <c r="D810" t="s">
        <v>3002</v>
      </c>
      <c r="E810" s="3" t="str">
        <f t="shared" si="19"/>
        <v>Global Coal</v>
      </c>
      <c r="F810" s="3" t="s">
        <v>7</v>
      </c>
      <c r="G810" s="3" t="str">
        <f t="shared" si="18"/>
        <v>insert IGNORE into securitymaster(symbol,company,cik,sector,industry,security_type)values('KOL','VanEck Vectors Coal ETF','','Global Coal','Global Coal','ETF');</v>
      </c>
      <c r="J810" s="3" t="str">
        <f t="shared" si="20"/>
        <v>MK LOADALLPRICESSYMBOL /SYMBOL:KOL</v>
      </c>
    </row>
    <row r="811" spans="1:10" x14ac:dyDescent="0.45">
      <c r="A811" s="3" t="s">
        <v>1751</v>
      </c>
      <c r="B811" s="3" t="s">
        <v>1752</v>
      </c>
      <c r="D811" t="s">
        <v>2947</v>
      </c>
      <c r="E811" s="3" t="str">
        <f t="shared" si="19"/>
        <v>U.S. Banks</v>
      </c>
      <c r="F811" s="3" t="s">
        <v>7</v>
      </c>
      <c r="G811" s="3" t="str">
        <f t="shared" si="18"/>
        <v>insert IGNORE into securitymaster(symbol,company,cik,sector,industry,security_type)values('KRE','SPDR S&amp;P Regional Banking ETF','','U.S. Banks','U.S. Banks','ETF');</v>
      </c>
      <c r="J811" s="3" t="str">
        <f t="shared" si="20"/>
        <v>MK LOADALLPRICESSYMBOL /SYMBOL:KRE</v>
      </c>
    </row>
    <row r="812" spans="1:10" x14ac:dyDescent="0.45">
      <c r="A812" s="3" t="s">
        <v>2456</v>
      </c>
      <c r="B812" s="3" t="s">
        <v>2457</v>
      </c>
      <c r="D812" t="s">
        <v>3003</v>
      </c>
      <c r="E812" s="3" t="str">
        <f t="shared" si="19"/>
        <v>China Health Care</v>
      </c>
      <c r="F812" s="3" t="s">
        <v>7</v>
      </c>
      <c r="G812" s="3" t="str">
        <f t="shared" si="18"/>
        <v>insert IGNORE into securitymaster(symbol,company,cik,sector,industry,security_type)values('KURE','KraneShares MSCI All China Health Care Index ETF','','China Health Care','China Health Care','ETF');</v>
      </c>
      <c r="J812" s="3" t="str">
        <f t="shared" si="20"/>
        <v>MK LOADALLPRICESSYMBOL /SYMBOL:KURE</v>
      </c>
    </row>
    <row r="813" spans="1:10" x14ac:dyDescent="0.45">
      <c r="A813" s="3" t="s">
        <v>1922</v>
      </c>
      <c r="B813" s="3" t="s">
        <v>1923</v>
      </c>
      <c r="D813" t="s">
        <v>3004</v>
      </c>
      <c r="E813" s="3" t="str">
        <f t="shared" si="19"/>
        <v>China Technology</v>
      </c>
      <c r="F813" s="3" t="s">
        <v>7</v>
      </c>
      <c r="G813" s="3" t="str">
        <f t="shared" si="18"/>
        <v>insert IGNORE into securitymaster(symbol,company,cik,sector,industry,security_type)values('KWEB','KraneShares CSI China Internet ETF','','China Technology','China Technology','ETF');</v>
      </c>
      <c r="J813" s="3" t="str">
        <f t="shared" si="20"/>
        <v>MK LOADALLPRICESSYMBOL /SYMBOL:KWEB</v>
      </c>
    </row>
    <row r="814" spans="1:10" x14ac:dyDescent="0.45">
      <c r="A814" s="3" t="s">
        <v>2241</v>
      </c>
      <c r="B814" s="3" t="s">
        <v>2242</v>
      </c>
      <c r="D814" t="s">
        <v>2928</v>
      </c>
      <c r="E814" s="3" t="str">
        <f t="shared" si="19"/>
        <v>U.S. Biotech</v>
      </c>
      <c r="F814" s="3" t="s">
        <v>7</v>
      </c>
      <c r="G814" s="3" t="str">
        <f t="shared" si="18"/>
        <v>insert IGNORE into securitymaster(symbol,company,cik,sector,industry,security_type)values('LABD','Direxion Daily S&amp;P Biotech Bear 3X Shares','','U.S. Biotech','U.S. Biotech','ETF');</v>
      </c>
      <c r="J814" s="3" t="str">
        <f t="shared" si="20"/>
        <v>MK LOADALLPRICESSYMBOL /SYMBOL:LABD</v>
      </c>
    </row>
    <row r="815" spans="1:10" x14ac:dyDescent="0.45">
      <c r="A815" s="3" t="s">
        <v>2727</v>
      </c>
      <c r="B815" s="3" t="s">
        <v>2728</v>
      </c>
      <c r="D815" t="s">
        <v>2930</v>
      </c>
      <c r="E815" s="3" t="str">
        <f t="shared" si="19"/>
        <v>U.S. Private Equity</v>
      </c>
      <c r="F815" s="3" t="s">
        <v>7</v>
      </c>
      <c r="G815" s="3" t="str">
        <f t="shared" si="18"/>
        <v>insert IGNORE into securitymaster(symbol,company,cik,sector,industry,security_type)values('LBDC','ETRACS 2xLeveraged Long Wells Fargo Business Development Company ETN Series B','','U.S. Private Equity','U.S. Private Equity','ETF');</v>
      </c>
      <c r="J815" s="3" t="str">
        <f t="shared" si="20"/>
        <v>MK LOADALLPRICESSYMBOL /SYMBOL:LBDC</v>
      </c>
    </row>
    <row r="816" spans="1:10" x14ac:dyDescent="0.45">
      <c r="A816" s="3" t="s">
        <v>1997</v>
      </c>
      <c r="B816" s="3" t="s">
        <v>1998</v>
      </c>
      <c r="D816" t="s">
        <v>2927</v>
      </c>
      <c r="E816" s="3" t="str">
        <f t="shared" si="19"/>
        <v>Global Metals &amp; Mining</v>
      </c>
      <c r="F816" s="3" t="s">
        <v>7</v>
      </c>
      <c r="G816" s="3" t="str">
        <f t="shared" si="18"/>
        <v>insert IGNORE into securitymaster(symbol,company,cik,sector,industry,security_type)values('LIT','Global X Lithium &amp; Battery Tech ETF','','Global Metals &amp; Mining','Global Metals &amp; Mining','ETF');</v>
      </c>
      <c r="J816" s="3" t="str">
        <f t="shared" si="20"/>
        <v>MK LOADALLPRICESSYMBOL /SYMBOL:LIT</v>
      </c>
    </row>
    <row r="817" spans="1:10" x14ac:dyDescent="0.45">
      <c r="A817" s="3" t="s">
        <v>2653</v>
      </c>
      <c r="B817" s="3" t="s">
        <v>2654</v>
      </c>
      <c r="D817" t="s">
        <v>2925</v>
      </c>
      <c r="E817" s="3" t="str">
        <f t="shared" si="19"/>
        <v>Global Technology</v>
      </c>
      <c r="F817" s="3" t="s">
        <v>7</v>
      </c>
      <c r="G817" s="3" t="str">
        <f t="shared" si="18"/>
        <v>insert IGNORE into securitymaster(symbol,company,cik,sector,industry,security_type)values('LOUP','Innovator Loup Frontier Tech ETF','','Global Technology','Global Technology','ETF');</v>
      </c>
      <c r="J817" s="3" t="str">
        <f t="shared" si="20"/>
        <v>MK LOADALLPRICESSYMBOL /SYMBOL:LOUP</v>
      </c>
    </row>
    <row r="818" spans="1:10" x14ac:dyDescent="0.45">
      <c r="A818" s="3" t="s">
        <v>2765</v>
      </c>
      <c r="B818" s="3" t="s">
        <v>2766</v>
      </c>
      <c r="D818" t="s">
        <v>2929</v>
      </c>
      <c r="E818" s="3" t="str">
        <f t="shared" si="19"/>
        <v>U.S. Real Estate</v>
      </c>
      <c r="F818" s="3" t="s">
        <v>7</v>
      </c>
      <c r="G818" s="3" t="str">
        <f t="shared" si="18"/>
        <v>insert IGNORE into securitymaster(symbol,company,cik,sector,industry,security_type)values('LRET','ETRACS Monthly Pay 2xLeveraged MSCI US REIT INDEX ETN','','U.S. Real Estate','U.S. Real Estate','ETF');</v>
      </c>
      <c r="J818" s="3" t="str">
        <f t="shared" si="20"/>
        <v>MK LOADALLPRICESSYMBOL /SYMBOL:LRET</v>
      </c>
    </row>
    <row r="819" spans="1:10" x14ac:dyDescent="0.45">
      <c r="A819" s="3" t="s">
        <v>2905</v>
      </c>
      <c r="B819" s="3" t="s">
        <v>2906</v>
      </c>
      <c r="D819" t="s">
        <v>3005</v>
      </c>
      <c r="E819" s="3" t="str">
        <f t="shared" si="19"/>
        <v>U.S. Telecommunications</v>
      </c>
      <c r="F819" s="3" t="s">
        <v>7</v>
      </c>
      <c r="G819" s="3" t="str">
        <f t="shared" si="18"/>
        <v>insert IGNORE into securitymaster(symbol,company,cik,sector,industry,security_type)values('LTL','ProShares Ultra Telecommunications','','U.S. Telecommunications','U.S. Telecommunications','ETF');</v>
      </c>
      <c r="J819" s="3" t="str">
        <f t="shared" si="20"/>
        <v>MK LOADALLPRICESSYMBOL /SYMBOL:LTL</v>
      </c>
    </row>
    <row r="820" spans="1:10" x14ac:dyDescent="0.45">
      <c r="A820" s="3" t="s">
        <v>1960</v>
      </c>
      <c r="B820" s="3" t="s">
        <v>1961</v>
      </c>
      <c r="D820" t="s">
        <v>2926</v>
      </c>
      <c r="E820" s="3" t="str">
        <f t="shared" si="19"/>
        <v>U.S. MLPs</v>
      </c>
      <c r="F820" s="3" t="s">
        <v>7</v>
      </c>
      <c r="G820" s="3" t="str">
        <f t="shared" si="18"/>
        <v>insert IGNORE into securitymaster(symbol,company,cik,sector,industry,security_type)values('MLPA','Global X MLP ETF','','U.S. MLPs','U.S. MLPs','ETF');</v>
      </c>
      <c r="J820" s="3" t="str">
        <f t="shared" si="20"/>
        <v>MK LOADALLPRICESSYMBOL /SYMBOL:MLPA</v>
      </c>
    </row>
    <row r="821" spans="1:10" x14ac:dyDescent="0.45">
      <c r="A821" s="3" t="s">
        <v>2687</v>
      </c>
      <c r="B821" s="3" t="s">
        <v>2688</v>
      </c>
      <c r="D821" t="s">
        <v>2926</v>
      </c>
      <c r="E821" s="3" t="str">
        <f t="shared" si="19"/>
        <v>U.S. MLPs</v>
      </c>
      <c r="F821" s="3" t="s">
        <v>7</v>
      </c>
      <c r="G821" s="3" t="str">
        <f t="shared" si="18"/>
        <v>insert IGNORE into securitymaster(symbol,company,cik,sector,industry,security_type)values('MLPB','ETRACS Alerian MLP Infrastructure Index ETN Series B','','U.S. MLPs','U.S. MLPs','ETF');</v>
      </c>
      <c r="J821" s="3" t="str">
        <f t="shared" si="20"/>
        <v>MK LOADALLPRICESSYMBOL /SYMBOL:MLPB</v>
      </c>
    </row>
    <row r="822" spans="1:10" x14ac:dyDescent="0.45">
      <c r="A822" s="3" t="s">
        <v>2138</v>
      </c>
      <c r="B822" s="3" t="s">
        <v>2139</v>
      </c>
      <c r="D822" t="s">
        <v>2926</v>
      </c>
      <c r="E822" s="3" t="str">
        <f t="shared" si="19"/>
        <v>U.S. MLPs</v>
      </c>
      <c r="F822" s="3" t="s">
        <v>7</v>
      </c>
      <c r="G822" s="3" t="str">
        <f t="shared" si="18"/>
        <v>insert IGNORE into securitymaster(symbol,company,cik,sector,industry,security_type)values('MLPC','C-Tracks Miller/Howard MLP Fundamental ETN','','U.S. MLPs','U.S. MLPs','ETF');</v>
      </c>
      <c r="J822" s="3" t="str">
        <f t="shared" si="20"/>
        <v>MK LOADALLPRICESSYMBOL /SYMBOL:MLPC</v>
      </c>
    </row>
    <row r="823" spans="1:10" x14ac:dyDescent="0.45">
      <c r="A823" s="3" t="s">
        <v>2574</v>
      </c>
      <c r="B823" s="3" t="s">
        <v>2575</v>
      </c>
      <c r="D823" t="s">
        <v>2926</v>
      </c>
      <c r="E823" s="3" t="str">
        <f t="shared" si="19"/>
        <v>U.S. MLPs</v>
      </c>
      <c r="F823" s="3" t="s">
        <v>7</v>
      </c>
      <c r="G823" s="3" t="str">
        <f t="shared" si="18"/>
        <v>insert IGNORE into securitymaster(symbol,company,cik,sector,industry,security_type)values('MLPE','C-Tracks ETNs on the Miller/Howard MLP Fundamental Index Series B','','U.S. MLPs','U.S. MLPs','ETF');</v>
      </c>
      <c r="J823" s="3" t="str">
        <f t="shared" si="20"/>
        <v>MK LOADALLPRICESSYMBOL /SYMBOL:MLPE</v>
      </c>
    </row>
    <row r="824" spans="1:10" x14ac:dyDescent="0.45">
      <c r="A824" s="3" t="s">
        <v>2684</v>
      </c>
      <c r="B824" s="3" t="s">
        <v>2685</v>
      </c>
      <c r="D824" t="s">
        <v>2926</v>
      </c>
      <c r="E824" s="3" t="str">
        <f t="shared" si="19"/>
        <v>U.S. MLPs</v>
      </c>
      <c r="F824" s="3" t="s">
        <v>7</v>
      </c>
      <c r="G824" s="3" t="str">
        <f t="shared" si="18"/>
        <v>insert IGNORE into securitymaster(symbol,company,cik,sector,industry,security_type)values('MLPG','ETRACS Alerian Natural Gas MLP ETN','','U.S. MLPs','U.S. MLPs','ETF');</v>
      </c>
      <c r="J824" s="3" t="str">
        <f t="shared" si="20"/>
        <v>MK LOADALLPRICESSYMBOL /SYMBOL:MLPG</v>
      </c>
    </row>
    <row r="825" spans="1:10" x14ac:dyDescent="0.45">
      <c r="A825" s="3" t="s">
        <v>1881</v>
      </c>
      <c r="B825" s="3" t="s">
        <v>1882</v>
      </c>
      <c r="D825" t="s">
        <v>2926</v>
      </c>
      <c r="E825" s="3" t="str">
        <f t="shared" si="19"/>
        <v>U.S. MLPs</v>
      </c>
      <c r="F825" s="3" t="s">
        <v>7</v>
      </c>
      <c r="G825" s="3" t="str">
        <f t="shared" si="18"/>
        <v>insert IGNORE into securitymaster(symbol,company,cik,sector,industry,security_type)values('MLPI','ETRACS Alerian MLP Infrastructure Index ETN','','U.S. MLPs','U.S. MLPs','ETF');</v>
      </c>
      <c r="J825" s="3" t="str">
        <f t="shared" si="20"/>
        <v>MK LOADALLPRICESSYMBOL /SYMBOL:MLPI</v>
      </c>
    </row>
    <row r="826" spans="1:10" x14ac:dyDescent="0.45">
      <c r="A826" s="3" t="s">
        <v>2367</v>
      </c>
      <c r="B826" s="3" t="s">
        <v>2368</v>
      </c>
      <c r="D826" t="s">
        <v>2926</v>
      </c>
      <c r="E826" s="3" t="str">
        <f t="shared" si="19"/>
        <v>U.S. MLPs</v>
      </c>
      <c r="F826" s="3" t="s">
        <v>7</v>
      </c>
      <c r="G826" s="3" t="str">
        <f t="shared" si="18"/>
        <v>insert IGNORE into securitymaster(symbol,company,cik,sector,industry,security_type)values('MLPO','Credit Suisse S&amp;P MLP Index ETN','','U.S. MLPs','U.S. MLPs','ETF');</v>
      </c>
      <c r="J826" s="3" t="str">
        <f t="shared" si="20"/>
        <v>MK LOADALLPRICESSYMBOL /SYMBOL:MLPO</v>
      </c>
    </row>
    <row r="827" spans="1:10" x14ac:dyDescent="0.45">
      <c r="A827" s="3" t="s">
        <v>2231</v>
      </c>
      <c r="B827" s="3" t="s">
        <v>2232</v>
      </c>
      <c r="D827" t="s">
        <v>2926</v>
      </c>
      <c r="E827" s="3" t="str">
        <f t="shared" si="19"/>
        <v>U.S. MLPs</v>
      </c>
      <c r="F827" s="3" t="s">
        <v>7</v>
      </c>
      <c r="G827" s="3" t="str">
        <f t="shared" si="18"/>
        <v>insert IGNORE into securitymaster(symbol,company,cik,sector,industry,security_type)values('MLPQ','ETRACS 2xMonthly Leveraged Alerian MLP Infrastructure Index ETN Series B','','U.S. MLPs','U.S. MLPs','ETF');</v>
      </c>
      <c r="J827" s="3" t="str">
        <f t="shared" si="20"/>
        <v>MK LOADALLPRICESSYMBOL /SYMBOL:MLPQ</v>
      </c>
    </row>
    <row r="828" spans="1:10" x14ac:dyDescent="0.45">
      <c r="A828" s="3" t="s">
        <v>2916</v>
      </c>
      <c r="B828" s="3" t="s">
        <v>2917</v>
      </c>
      <c r="D828" t="s">
        <v>2926</v>
      </c>
      <c r="E828" s="3" t="str">
        <f t="shared" si="19"/>
        <v>U.S. MLPs</v>
      </c>
      <c r="F828" s="3" t="s">
        <v>7</v>
      </c>
      <c r="G828" s="3" t="str">
        <f t="shared" si="18"/>
        <v>insert IGNORE into securitymaster(symbol,company,cik,sector,industry,security_type)values('MLPY','Morgan Stanley Cushing MLP High Income Index ETN','','U.S. MLPs','U.S. MLPs','ETF');</v>
      </c>
      <c r="J828" s="3" t="str">
        <f t="shared" si="20"/>
        <v>MK LOADALLPRICESSYMBOL /SYMBOL:MLPY</v>
      </c>
    </row>
    <row r="829" spans="1:10" x14ac:dyDescent="0.45">
      <c r="A829" s="3" t="s">
        <v>2438</v>
      </c>
      <c r="B829" s="3" t="s">
        <v>2439</v>
      </c>
      <c r="D829" t="s">
        <v>2926</v>
      </c>
      <c r="E829" s="3" t="str">
        <f t="shared" si="19"/>
        <v>U.S. MLPs</v>
      </c>
      <c r="F829" s="3" t="s">
        <v>7</v>
      </c>
      <c r="G829" s="3" t="str">
        <f t="shared" si="18"/>
        <v>insert IGNORE into securitymaster(symbol,company,cik,sector,industry,security_type)values('MLPZ','ETRACS 2xMonthly Leveraged S&amp;P MLP Index ETN Series B','','U.S. MLPs','U.S. MLPs','ETF');</v>
      </c>
      <c r="J829" s="3" t="str">
        <f t="shared" si="20"/>
        <v>MK LOADALLPRICESSYMBOL /SYMBOL:MLPZ</v>
      </c>
    </row>
    <row r="830" spans="1:10" x14ac:dyDescent="0.45">
      <c r="A830" s="3" t="s">
        <v>1986</v>
      </c>
      <c r="B830" s="3" t="s">
        <v>1987</v>
      </c>
      <c r="D830" t="s">
        <v>2942</v>
      </c>
      <c r="E830" s="3" t="str">
        <f t="shared" si="19"/>
        <v>Global Agriculture</v>
      </c>
      <c r="F830" s="3" t="s">
        <v>7</v>
      </c>
      <c r="G830" s="3" t="str">
        <f t="shared" si="18"/>
        <v>insert IGNORE into securitymaster(symbol,company,cik,sector,industry,security_type)values('MOO','VanEck Vectors Agribusiness ETF','','Global Agriculture','Global Agriculture','ETF');</v>
      </c>
      <c r="J830" s="3" t="str">
        <f t="shared" si="20"/>
        <v>MK LOADALLPRICESSYMBOL /SYMBOL:MOO</v>
      </c>
    </row>
    <row r="831" spans="1:10" x14ac:dyDescent="0.45">
      <c r="A831" s="3" t="s">
        <v>2054</v>
      </c>
      <c r="B831" s="3" t="s">
        <v>2055</v>
      </c>
      <c r="D831" t="s">
        <v>3006</v>
      </c>
      <c r="E831" s="3" t="str">
        <f t="shared" si="19"/>
        <v>U.S. Mortgage REITs</v>
      </c>
      <c r="F831" s="3" t="s">
        <v>7</v>
      </c>
      <c r="G831" s="3" t="str">
        <f t="shared" si="18"/>
        <v>insert IGNORE into securitymaster(symbol,company,cik,sector,industry,security_type)values('MORT','VanEck Vectors Mortgage REIT Income ETF','','U.S. Mortgage REITs','U.S. Mortgage REITs','ETF');</v>
      </c>
      <c r="J831" s="3" t="str">
        <f t="shared" si="20"/>
        <v>MK LOADALLPRICESSYMBOL /SYMBOL:MORT</v>
      </c>
    </row>
    <row r="832" spans="1:10" x14ac:dyDescent="0.45">
      <c r="A832" s="3" t="s">
        <v>2415</v>
      </c>
      <c r="B832" s="3" t="s">
        <v>2416</v>
      </c>
      <c r="D832" t="s">
        <v>3006</v>
      </c>
      <c r="E832" s="3" t="str">
        <f t="shared" si="19"/>
        <v>U.S. Mortgage REITs</v>
      </c>
      <c r="F832" s="3" t="s">
        <v>7</v>
      </c>
      <c r="G832" s="3" t="str">
        <f t="shared" ref="G832:G895" si="21">"insert IGNORE into securitymaster("&amp;$A$1&amp;","&amp;$B$1&amp;","&amp;$C$1&amp;","&amp;$D$1&amp;","&amp;$E$1&amp;","&amp;$F$1&amp;")values("&amp;IF(A832="null","null", "'"&amp;A832&amp;"'")&amp;","&amp;IF(B832="null","null", "'"&amp;B832&amp;"'")&amp;","&amp;IF(C832="null","null", "'"&amp;C832&amp;"'")&amp;","&amp;IF(D832="null","null", "'"&amp;D832&amp;"'")&amp;","&amp;IF(E832="null","null", "'"&amp;E832&amp;"'")&amp;","&amp;IF(F832="null","null", "'"&amp;F832&amp;"'")&amp;");"</f>
        <v>insert IGNORE into securitymaster(symbol,company,cik,sector,industry,security_type)values('MRRL','ETRACS Monthly Pay 2xLeveraged Mortgage REIT ETN Series B ','','U.S. Mortgage REITs','U.S. Mortgage REITs','ETF');</v>
      </c>
      <c r="J832" s="3" t="str">
        <f t="shared" si="20"/>
        <v>MK LOADALLPRICESSYMBOL /SYMBOL:MRRL</v>
      </c>
    </row>
    <row r="833" spans="1:10" x14ac:dyDescent="0.45">
      <c r="A833" s="3" t="s">
        <v>2418</v>
      </c>
      <c r="B833" s="3" t="s">
        <v>2419</v>
      </c>
      <c r="D833" t="s">
        <v>2976</v>
      </c>
      <c r="E833" s="3" t="str">
        <f t="shared" ref="E833:E896" si="22">D833</f>
        <v>U.S. Homebuilding</v>
      </c>
      <c r="F833" s="3" t="s">
        <v>7</v>
      </c>
      <c r="G833" s="3" t="str">
        <f t="shared" si="21"/>
        <v>insert IGNORE into securitymaster(symbol,company,cik,sector,industry,security_type)values('NAIL','Direxion Daily Homebuilders &amp; Supplies Bull 3X Shares','','U.S. Homebuilding','U.S. Homebuilding','ETF');</v>
      </c>
      <c r="J833" s="3" t="str">
        <f t="shared" ref="J833:J896" si="23">"MK LOADALLPRICESSYMBOL /SYMBOL:"&amp;A833</f>
        <v>MK LOADALLPRICESSYMBOL /SYMBOL:NAIL</v>
      </c>
    </row>
    <row r="834" spans="1:10" x14ac:dyDescent="0.45">
      <c r="A834" s="3" t="s">
        <v>2001</v>
      </c>
      <c r="B834" s="3" t="s">
        <v>2002</v>
      </c>
      <c r="D834" t="s">
        <v>2973</v>
      </c>
      <c r="E834" s="3" t="str">
        <f t="shared" si="22"/>
        <v>Global Infrastructure</v>
      </c>
      <c r="F834" s="3" t="s">
        <v>7</v>
      </c>
      <c r="G834" s="3" t="str">
        <f t="shared" si="21"/>
        <v>insert IGNORE into securitymaster(symbol,company,cik,sector,industry,security_type)values('NFRA','FlexShares STOXX Global Broad Infrastructure Index Fund','','Global Infrastructure','Global Infrastructure','ETF');</v>
      </c>
      <c r="J834" s="3" t="str">
        <f t="shared" si="23"/>
        <v>MK LOADALLPRICESSYMBOL /SYMBOL:NFRA</v>
      </c>
    </row>
    <row r="835" spans="1:10" x14ac:dyDescent="0.45">
      <c r="A835" s="3" t="s">
        <v>2522</v>
      </c>
      <c r="B835" s="3" t="s">
        <v>2523</v>
      </c>
      <c r="D835" t="s">
        <v>3007</v>
      </c>
      <c r="E835" s="3" t="str">
        <f t="shared" si="22"/>
        <v>Global Nuclear Energy</v>
      </c>
      <c r="F835" s="3" t="s">
        <v>7</v>
      </c>
      <c r="G835" s="3" t="str">
        <f t="shared" si="21"/>
        <v>insert IGNORE into securitymaster(symbol,company,cik,sector,industry,security_type)values('NLR','VanEck Vectors Uranium+Nuclear Energy ETF','','Global Nuclear Energy','Global Nuclear Energy','ETF');</v>
      </c>
      <c r="J835" s="3" t="str">
        <f t="shared" si="23"/>
        <v>MK LOADALLPRICESSYMBOL /SYMBOL:NLR</v>
      </c>
    </row>
    <row r="836" spans="1:10" x14ac:dyDescent="0.45">
      <c r="A836" s="3" t="s">
        <v>1905</v>
      </c>
      <c r="B836" s="3" t="s">
        <v>1906</v>
      </c>
      <c r="D836" t="s">
        <v>2951</v>
      </c>
      <c r="E836" s="3" t="str">
        <f t="shared" si="22"/>
        <v>Global Gold Miners</v>
      </c>
      <c r="F836" s="3" t="s">
        <v>7</v>
      </c>
      <c r="G836" s="3" t="str">
        <f t="shared" si="21"/>
        <v>insert IGNORE into securitymaster(symbol,company,cik,sector,industry,security_type)values('NUGT','Direxion Daily Gold Miners Index Bull 3x Shares','','Global Gold Miners','Global Gold Miners','ETF');</v>
      </c>
      <c r="J836" s="3" t="str">
        <f t="shared" si="23"/>
        <v>MK LOADALLPRICESSYMBOL /SYMBOL:NUGT</v>
      </c>
    </row>
    <row r="837" spans="1:10" x14ac:dyDescent="0.45">
      <c r="A837" s="3" t="s">
        <v>2481</v>
      </c>
      <c r="B837" s="3" t="s">
        <v>2482</v>
      </c>
      <c r="D837" t="s">
        <v>2929</v>
      </c>
      <c r="E837" s="3" t="str">
        <f t="shared" si="22"/>
        <v>U.S. Real Estate</v>
      </c>
      <c r="F837" s="3" t="s">
        <v>7</v>
      </c>
      <c r="G837" s="3" t="str">
        <f t="shared" si="21"/>
        <v>insert IGNORE into securitymaster(symbol,company,cik,sector,industry,security_type)values('NURE','NuShares Short-Term REIT ETF','','U.S. Real Estate','U.S. Real Estate','ETF');</v>
      </c>
      <c r="J837" s="3" t="str">
        <f t="shared" si="23"/>
        <v>MK LOADALLPRICESSYMBOL /SYMBOL:NURE</v>
      </c>
    </row>
    <row r="838" spans="1:10" x14ac:dyDescent="0.45">
      <c r="A838" s="3" t="s">
        <v>2565</v>
      </c>
      <c r="B838" s="3" t="s">
        <v>2566</v>
      </c>
      <c r="D838" t="s">
        <v>2973</v>
      </c>
      <c r="E838" s="3" t="str">
        <f t="shared" si="22"/>
        <v>Global Infrastructure</v>
      </c>
      <c r="F838" s="3" t="s">
        <v>7</v>
      </c>
      <c r="G838" s="3" t="str">
        <f t="shared" si="21"/>
        <v>insert IGNORE into securitymaster(symbol,company,cik,sector,industry,security_type)values('OBOR','KraneShares MSCI One Belt One Road Index ETF','','Global Infrastructure','Global Infrastructure','ETF');</v>
      </c>
      <c r="J838" s="3" t="str">
        <f t="shared" si="23"/>
        <v>MK LOADALLPRICESSYMBOL /SYMBOL:OBOR</v>
      </c>
    </row>
    <row r="839" spans="1:10" x14ac:dyDescent="0.45">
      <c r="A839" s="3" t="s">
        <v>2344</v>
      </c>
      <c r="B839" s="3" t="s">
        <v>2345</v>
      </c>
      <c r="D839" t="s">
        <v>3008</v>
      </c>
      <c r="E839" s="3" t="str">
        <f t="shared" si="22"/>
        <v>Global Internet</v>
      </c>
      <c r="F839" s="3" t="s">
        <v>7</v>
      </c>
      <c r="G839" s="3" t="str">
        <f t="shared" si="21"/>
        <v>insert IGNORE into securitymaster(symbol,company,cik,sector,industry,security_type)values('OGIG','O'Shares Global Internet Giants ETF','','Global Internet','Global Internet','ETF');</v>
      </c>
      <c r="J839" s="3" t="str">
        <f t="shared" si="23"/>
        <v>MK LOADALLPRICESSYMBOL /SYMBOL:OGIG</v>
      </c>
    </row>
    <row r="840" spans="1:10" x14ac:dyDescent="0.45">
      <c r="A840" s="3" t="s">
        <v>1933</v>
      </c>
      <c r="B840" s="3" t="s">
        <v>1934</v>
      </c>
      <c r="D840" t="s">
        <v>3009</v>
      </c>
      <c r="E840" s="3" t="str">
        <f t="shared" si="22"/>
        <v>Global Oil &amp; Gas Equipment &amp; Services</v>
      </c>
      <c r="F840" s="3" t="s">
        <v>7</v>
      </c>
      <c r="G840" s="3" t="str">
        <f t="shared" si="21"/>
        <v>insert IGNORE into securitymaster(symbol,company,cik,sector,industry,security_type)values('OIH','VanEck Vectors Oil Services ETF','','Global Oil &amp; Gas Equipment &amp; Services','Global Oil &amp; Gas Equipment &amp; Services','ETF');</v>
      </c>
      <c r="J840" s="3" t="str">
        <f t="shared" si="23"/>
        <v>MK LOADALLPRICESSYMBOL /SYMBOL:OIH</v>
      </c>
    </row>
    <row r="841" spans="1:10" x14ac:dyDescent="0.45">
      <c r="A841" s="3" t="s">
        <v>2671</v>
      </c>
      <c r="B841" s="3" t="s">
        <v>2672</v>
      </c>
      <c r="D841" t="s">
        <v>2975</v>
      </c>
      <c r="E841" s="3" t="str">
        <f t="shared" si="22"/>
        <v>Global Real Estate</v>
      </c>
      <c r="F841" s="3" t="s">
        <v>7</v>
      </c>
      <c r="G841" s="3" t="str">
        <f t="shared" si="21"/>
        <v>insert IGNORE into securitymaster(symbol,company,cik,sector,industry,security_type)values('OLD','The Long-Term Care ETF','','Global Real Estate','Global Real Estate','ETF');</v>
      </c>
      <c r="J841" s="3" t="str">
        <f t="shared" si="23"/>
        <v>MK LOADALLPRICESSYMBOL /SYMBOL:OLD</v>
      </c>
    </row>
    <row r="842" spans="1:10" x14ac:dyDescent="0.45">
      <c r="A842" s="3" t="s">
        <v>2512</v>
      </c>
      <c r="B842" s="3" t="s">
        <v>2513</v>
      </c>
      <c r="D842" t="s">
        <v>3010</v>
      </c>
      <c r="E842" s="3" t="str">
        <f t="shared" si="22"/>
        <v>Global - Total Market</v>
      </c>
      <c r="F842" s="3" t="s">
        <v>7</v>
      </c>
      <c r="G842" s="3" t="str">
        <f t="shared" si="21"/>
        <v>insert IGNORE into securitymaster(symbol,company,cik,sector,industry,security_type)values('ONLN','ProShares Online Retail ETF','','Global - Total Market','Global - Total Market','ETF');</v>
      </c>
      <c r="J842" s="3" t="str">
        <f t="shared" si="23"/>
        <v>MK LOADALLPRICESSYMBOL /SYMBOL:ONLN</v>
      </c>
    </row>
    <row r="843" spans="1:10" x14ac:dyDescent="0.45">
      <c r="A843" s="3" t="s">
        <v>2657</v>
      </c>
      <c r="B843" s="3" t="s">
        <v>2658</v>
      </c>
      <c r="D843" t="s">
        <v>3011</v>
      </c>
      <c r="E843" s="3" t="str">
        <f t="shared" si="22"/>
        <v>Global Consumer Non-cyclicals</v>
      </c>
      <c r="F843" s="3" t="s">
        <v>7</v>
      </c>
      <c r="G843" s="3" t="str">
        <f t="shared" si="21"/>
        <v>insert IGNORE into securitymaster(symbol,company,cik,sector,industry,security_type)values('ORG','The Organics ETF','','Global Consumer Non-cyclicals','Global Consumer Non-cyclicals','ETF');</v>
      </c>
      <c r="J843" s="3" t="str">
        <f t="shared" si="23"/>
        <v>MK LOADALLPRICESSYMBOL /SYMBOL:ORG</v>
      </c>
    </row>
    <row r="844" spans="1:10" x14ac:dyDescent="0.45">
      <c r="A844" s="3" t="s">
        <v>2593</v>
      </c>
      <c r="B844" s="3" t="s">
        <v>2594</v>
      </c>
      <c r="D844" t="s">
        <v>2942</v>
      </c>
      <c r="E844" s="3" t="str">
        <f t="shared" si="22"/>
        <v>Global Agriculture</v>
      </c>
      <c r="F844" s="3" t="s">
        <v>7</v>
      </c>
      <c r="G844" s="3" t="str">
        <f t="shared" si="21"/>
        <v>insert IGNORE into securitymaster(symbol,company,cik,sector,industry,security_type)values('PAGG','Invesco Global Agriculture ETF','','Global Agriculture','Global Agriculture','ETF');</v>
      </c>
      <c r="J844" s="3" t="str">
        <f t="shared" si="23"/>
        <v>MK LOADALLPRICESSYMBOL /SYMBOL:PAGG</v>
      </c>
    </row>
    <row r="845" spans="1:10" x14ac:dyDescent="0.45">
      <c r="A845" s="3" t="s">
        <v>2122</v>
      </c>
      <c r="B845" s="3" t="s">
        <v>2123</v>
      </c>
      <c r="D845" t="s">
        <v>2973</v>
      </c>
      <c r="E845" s="3" t="str">
        <f t="shared" si="22"/>
        <v>Global Infrastructure</v>
      </c>
      <c r="F845" s="3" t="s">
        <v>7</v>
      </c>
      <c r="G845" s="3" t="str">
        <f t="shared" si="21"/>
        <v>insert IGNORE into securitymaster(symbol,company,cik,sector,industry,security_type)values('PAVE','Global X U.S. Infrastructure Development ETF','','Global Infrastructure','Global Infrastructure','ETF');</v>
      </c>
      <c r="J845" s="3" t="str">
        <f t="shared" si="23"/>
        <v>MK LOADALLPRICESSYMBOL /SYMBOL:PAVE</v>
      </c>
    </row>
    <row r="846" spans="1:10" x14ac:dyDescent="0.45">
      <c r="A846" s="3" t="s">
        <v>2334</v>
      </c>
      <c r="B846" s="3" t="s">
        <v>2335</v>
      </c>
      <c r="D846" t="s">
        <v>2924</v>
      </c>
      <c r="E846" s="3" t="str">
        <f t="shared" si="22"/>
        <v>Global Renewable Energy</v>
      </c>
      <c r="F846" s="3" t="s">
        <v>7</v>
      </c>
      <c r="G846" s="3" t="str">
        <f t="shared" si="21"/>
        <v>insert IGNORE into securitymaster(symbol,company,cik,sector,industry,security_type)values('PBD','Invesco Global Clean Energy ETF','','Global Renewable Energy','Global Renewable Energy','ETF');</v>
      </c>
      <c r="J846" s="3" t="str">
        <f t="shared" si="23"/>
        <v>MK LOADALLPRICESSYMBOL /SYMBOL:PBD</v>
      </c>
    </row>
    <row r="847" spans="1:10" x14ac:dyDescent="0.45">
      <c r="A847" s="3" t="s">
        <v>2217</v>
      </c>
      <c r="B847" s="3" t="s">
        <v>2218</v>
      </c>
      <c r="D847" t="s">
        <v>2967</v>
      </c>
      <c r="E847" s="3" t="str">
        <f t="shared" si="22"/>
        <v>U.S. Food</v>
      </c>
      <c r="F847" s="3" t="s">
        <v>7</v>
      </c>
      <c r="G847" s="3" t="str">
        <f t="shared" si="21"/>
        <v>insert IGNORE into securitymaster(symbol,company,cik,sector,industry,security_type)values('PBJ','Invesco Dynamic Food &amp; Beverage ETF','','U.S. Food','U.S. Food','ETF');</v>
      </c>
      <c r="J847" s="3" t="str">
        <f t="shared" si="23"/>
        <v>MK LOADALLPRICESSYMBOL /SYMBOL:PBJ</v>
      </c>
    </row>
    <row r="848" spans="1:10" x14ac:dyDescent="0.45">
      <c r="A848" s="3" t="s">
        <v>2293</v>
      </c>
      <c r="B848" s="3" t="s">
        <v>2294</v>
      </c>
      <c r="D848" t="s">
        <v>2982</v>
      </c>
      <c r="E848" s="3" t="str">
        <f t="shared" si="22"/>
        <v>U.S. Media &amp; Publishing</v>
      </c>
      <c r="F848" s="3" t="s">
        <v>7</v>
      </c>
      <c r="G848" s="3" t="str">
        <f t="shared" si="21"/>
        <v>insert IGNORE into securitymaster(symbol,company,cik,sector,industry,security_type)values('PBS','Invesco Dynamic Media ETF','','U.S. Media &amp; Publishing','U.S. Media &amp; Publishing','ETF');</v>
      </c>
      <c r="J848" s="3" t="str">
        <f t="shared" si="23"/>
        <v>MK LOADALLPRICESSYMBOL /SYMBOL:PBS</v>
      </c>
    </row>
    <row r="849" spans="1:10" x14ac:dyDescent="0.45">
      <c r="A849" s="3" t="s">
        <v>2142</v>
      </c>
      <c r="B849" s="3" t="s">
        <v>2143</v>
      </c>
      <c r="D849" t="s">
        <v>2924</v>
      </c>
      <c r="E849" s="3" t="str">
        <f t="shared" si="22"/>
        <v>Global Renewable Energy</v>
      </c>
      <c r="F849" s="3" t="s">
        <v>7</v>
      </c>
      <c r="G849" s="3" t="str">
        <f t="shared" si="21"/>
        <v>insert IGNORE into securitymaster(symbol,company,cik,sector,industry,security_type)values('PBW','Invesco WilderHill Clean Energy ETF','','Global Renewable Energy','Global Renewable Energy','ETF');</v>
      </c>
      <c r="J849" s="3" t="str">
        <f t="shared" si="23"/>
        <v>MK LOADALLPRICESSYMBOL /SYMBOL:PBW</v>
      </c>
    </row>
    <row r="850" spans="1:10" x14ac:dyDescent="0.45">
      <c r="A850" s="3" t="s">
        <v>2081</v>
      </c>
      <c r="B850" s="3" t="s">
        <v>2082</v>
      </c>
      <c r="D850" t="s">
        <v>3012</v>
      </c>
      <c r="E850" s="3" t="str">
        <f t="shared" si="22"/>
        <v>U.S. Leisure &amp; Recreation</v>
      </c>
      <c r="F850" s="3" t="s">
        <v>7</v>
      </c>
      <c r="G850" s="3" t="str">
        <f t="shared" si="21"/>
        <v>insert IGNORE into securitymaster(symbol,company,cik,sector,industry,security_type)values('PEJ','Invesco Dynamic Leisure and Entertainment ETF','','U.S. Leisure &amp; Recreation','U.S. Leisure &amp; Recreation','ETF');</v>
      </c>
      <c r="J850" s="3" t="str">
        <f t="shared" si="23"/>
        <v>MK LOADALLPRICESSYMBOL /SYMBOL:PEJ</v>
      </c>
    </row>
    <row r="851" spans="1:10" x14ac:dyDescent="0.45">
      <c r="A851" s="3" t="s">
        <v>2599</v>
      </c>
      <c r="B851" s="3" t="s">
        <v>2600</v>
      </c>
      <c r="D851" t="s">
        <v>3013</v>
      </c>
      <c r="E851" s="3" t="str">
        <f t="shared" si="22"/>
        <v>Global Private Equity</v>
      </c>
      <c r="F851" s="3" t="s">
        <v>7</v>
      </c>
      <c r="G851" s="3" t="str">
        <f t="shared" si="21"/>
        <v>insert IGNORE into securitymaster(symbol,company,cik,sector,industry,security_type)values('PEX','ProShares Global Listed Private Equity ETF','','Global Private Equity','Global Private Equity','ETF');</v>
      </c>
      <c r="J851" s="3" t="str">
        <f t="shared" si="23"/>
        <v>MK LOADALLPRICESSYMBOL /SYMBOL:PEX</v>
      </c>
    </row>
    <row r="852" spans="1:10" x14ac:dyDescent="0.45">
      <c r="A852" s="3" t="s">
        <v>2248</v>
      </c>
      <c r="B852" s="3" t="s">
        <v>2249</v>
      </c>
      <c r="D852" t="s">
        <v>2979</v>
      </c>
      <c r="E852" s="3" t="str">
        <f t="shared" si="22"/>
        <v>U.S. Consumer Cyclicals</v>
      </c>
      <c r="F852" s="3" t="s">
        <v>7</v>
      </c>
      <c r="G852" s="3" t="str">
        <f t="shared" si="21"/>
        <v>insert IGNORE into securitymaster(symbol,company,cik,sector,industry,security_type)values('PEZ','Invesco DWA Consumer Cyclicals Momentum ETF','','U.S. Consumer Cyclicals','U.S. Consumer Cyclicals','ETF');</v>
      </c>
      <c r="J852" s="3" t="str">
        <f t="shared" si="23"/>
        <v>MK LOADALLPRICESSYMBOL /SYMBOL:PEZ</v>
      </c>
    </row>
    <row r="853" spans="1:10" x14ac:dyDescent="0.45">
      <c r="A853" s="3" t="s">
        <v>2460</v>
      </c>
      <c r="B853" s="3" t="s">
        <v>2461</v>
      </c>
      <c r="D853" t="s">
        <v>2959</v>
      </c>
      <c r="E853" s="3" t="str">
        <f t="shared" si="22"/>
        <v>U.S. Financials</v>
      </c>
      <c r="F853" s="3" t="s">
        <v>7</v>
      </c>
      <c r="G853" s="3" t="str">
        <f t="shared" si="21"/>
        <v>insert IGNORE into securitymaster(symbol,company,cik,sector,industry,security_type)values('PFI','Invesco DWA Financial Momentum ETF','','U.S. Financials','U.S. Financials','ETF');</v>
      </c>
      <c r="J853" s="3" t="str">
        <f t="shared" si="23"/>
        <v>MK LOADALLPRICESSYMBOL /SYMBOL:PFI</v>
      </c>
    </row>
    <row r="854" spans="1:10" x14ac:dyDescent="0.45">
      <c r="A854" s="3" t="s">
        <v>1990</v>
      </c>
      <c r="B854" s="3" t="s">
        <v>1991</v>
      </c>
      <c r="D854" t="s">
        <v>3014</v>
      </c>
      <c r="E854" s="3" t="str">
        <f t="shared" si="22"/>
        <v>Global Water</v>
      </c>
      <c r="F854" s="3" t="s">
        <v>7</v>
      </c>
      <c r="G854" s="3" t="str">
        <f t="shared" si="21"/>
        <v>insert IGNORE into securitymaster(symbol,company,cik,sector,industry,security_type)values('PHO','Invesco Water Resources ETF','','Global Water','Global Water','ETF');</v>
      </c>
      <c r="J854" s="3" t="str">
        <f t="shared" si="23"/>
        <v>MK LOADALLPRICESSYMBOL /SYMBOL:PHO</v>
      </c>
    </row>
    <row r="855" spans="1:10" x14ac:dyDescent="0.45">
      <c r="A855" s="3" t="s">
        <v>2784</v>
      </c>
      <c r="B855" s="3" t="s">
        <v>2785</v>
      </c>
      <c r="D855" t="s">
        <v>2968</v>
      </c>
      <c r="E855" s="3" t="str">
        <f t="shared" si="22"/>
        <v>U.S. Pharmaceuticals</v>
      </c>
      <c r="F855" s="3" t="s">
        <v>7</v>
      </c>
      <c r="G855" s="3" t="str">
        <f t="shared" si="21"/>
        <v>insert IGNORE into securitymaster(symbol,company,cik,sector,industry,security_type)values('PILL','Direxion Daily Pharmaceutical &amp; Medical Bull 3X Shares','','U.S. Pharmaceuticals','U.S. Pharmaceuticals','ETF');</v>
      </c>
      <c r="J855" s="3" t="str">
        <f t="shared" si="23"/>
        <v>MK LOADALLPRICESSYMBOL /SYMBOL:PILL</v>
      </c>
    </row>
    <row r="856" spans="1:10" x14ac:dyDescent="0.45">
      <c r="A856" s="3" t="s">
        <v>2690</v>
      </c>
      <c r="B856" s="3" t="s">
        <v>2691</v>
      </c>
      <c r="D856" t="s">
        <v>2955</v>
      </c>
      <c r="E856" s="3" t="str">
        <f t="shared" si="22"/>
        <v>U.S. Retail</v>
      </c>
      <c r="F856" s="3" t="s">
        <v>7</v>
      </c>
      <c r="G856" s="3" t="str">
        <f t="shared" si="21"/>
        <v>insert IGNORE into securitymaster(symbol,company,cik,sector,industry,security_type)values('PMR','Invesco Dynamic Retail ETF','','U.S. Retail','U.S. Retail','ETF');</v>
      </c>
      <c r="J856" s="3" t="str">
        <f t="shared" si="23"/>
        <v>MK LOADALLPRICESSYMBOL /SYMBOL:PMR</v>
      </c>
    </row>
    <row r="857" spans="1:10" x14ac:dyDescent="0.45">
      <c r="A857" s="3" t="s">
        <v>1957</v>
      </c>
      <c r="B857" s="3" t="s">
        <v>1958</v>
      </c>
      <c r="D857" t="s">
        <v>2945</v>
      </c>
      <c r="E857" s="3" t="str">
        <f t="shared" si="22"/>
        <v>U.S. Aerospace &amp; Defense</v>
      </c>
      <c r="F857" s="3" t="s">
        <v>7</v>
      </c>
      <c r="G857" s="3" t="str">
        <f t="shared" si="21"/>
        <v>insert IGNORE into securitymaster(symbol,company,cik,sector,industry,security_type)values('PPA','Invesco Aerospace &amp; Defense ETF','','U.S. Aerospace &amp; Defense','U.S. Aerospace &amp; Defense','ETF');</v>
      </c>
      <c r="J857" s="3" t="str">
        <f t="shared" si="23"/>
        <v>MK LOADALLPRICESSYMBOL /SYMBOL:PPA</v>
      </c>
    </row>
    <row r="858" spans="1:10" x14ac:dyDescent="0.45">
      <c r="A858" s="3" t="s">
        <v>2724</v>
      </c>
      <c r="B858" s="3" t="s">
        <v>2725</v>
      </c>
      <c r="D858" t="s">
        <v>2926</v>
      </c>
      <c r="E858" s="3" t="str">
        <f t="shared" si="22"/>
        <v>U.S. MLPs</v>
      </c>
      <c r="F858" s="3" t="s">
        <v>7</v>
      </c>
      <c r="G858" s="3" t="str">
        <f t="shared" si="21"/>
        <v>insert IGNORE into securitymaster(symbol,company,cik,sector,industry,security_type)values('PPLN','J.P. Morgan Cushing 30 MLP Index ETN','','U.S. MLPs','U.S. MLPs','ETF');</v>
      </c>
      <c r="J858" s="3" t="str">
        <f t="shared" si="23"/>
        <v>MK LOADALLPRICESSYMBOL /SYMBOL:PPLN</v>
      </c>
    </row>
    <row r="859" spans="1:10" x14ac:dyDescent="0.45">
      <c r="A859" s="3" t="s">
        <v>2206</v>
      </c>
      <c r="B859" s="3" t="s">
        <v>2207</v>
      </c>
      <c r="D859" t="s">
        <v>2929</v>
      </c>
      <c r="E859" s="3" t="str">
        <f t="shared" si="22"/>
        <v>U.S. Real Estate</v>
      </c>
      <c r="F859" s="3" t="s">
        <v>7</v>
      </c>
      <c r="G859" s="3" t="str">
        <f t="shared" si="21"/>
        <v>insert IGNORE into securitymaster(symbol,company,cik,sector,industry,security_type)values('PPTY','PPTY-U.S. Diversified Real Estate ETF','','U.S. Real Estate','U.S. Real Estate','ETF');</v>
      </c>
      <c r="J859" s="3" t="str">
        <f t="shared" si="23"/>
        <v>MK LOADALLPRICESSYMBOL /SYMBOL:PPTY</v>
      </c>
    </row>
    <row r="860" spans="1:10" x14ac:dyDescent="0.45">
      <c r="A860" s="3" t="s">
        <v>2892</v>
      </c>
      <c r="B860" s="3" t="s">
        <v>2893</v>
      </c>
      <c r="D860" t="s">
        <v>2975</v>
      </c>
      <c r="E860" s="3" t="str">
        <f t="shared" si="22"/>
        <v>Global Real Estate</v>
      </c>
      <c r="F860" s="3" t="s">
        <v>7</v>
      </c>
      <c r="G860" s="3" t="str">
        <f t="shared" si="21"/>
        <v>insert IGNORE into securitymaster(symbol,company,cik,sector,industry,security_type)values('PRME','First Trust Heitman Global Prime Real Estate ETF','','Global Real Estate','Global Real Estate','ETF');</v>
      </c>
      <c r="J860" s="3" t="str">
        <f t="shared" si="23"/>
        <v>MK LOADALLPRICESSYMBOL /SYMBOL:PRME</v>
      </c>
    </row>
    <row r="861" spans="1:10" x14ac:dyDescent="0.45">
      <c r="A861" s="3" t="s">
        <v>2128</v>
      </c>
      <c r="B861" s="3" t="s">
        <v>2129</v>
      </c>
      <c r="D861" t="s">
        <v>2950</v>
      </c>
      <c r="E861" s="3" t="str">
        <f t="shared" si="22"/>
        <v>U.S. Industrials</v>
      </c>
      <c r="F861" s="3" t="s">
        <v>7</v>
      </c>
      <c r="G861" s="3" t="str">
        <f t="shared" si="21"/>
        <v>insert IGNORE into securitymaster(symbol,company,cik,sector,industry,security_type)values('PRN','Invesco DWA Industrials Momentum ETF','','U.S. Industrials','U.S. Industrials','ETF');</v>
      </c>
      <c r="J861" s="3" t="str">
        <f t="shared" si="23"/>
        <v>MK LOADALLPRICESSYMBOL /SYMBOL:PRN</v>
      </c>
    </row>
    <row r="862" spans="1:10" x14ac:dyDescent="0.45">
      <c r="A862" s="3" t="s">
        <v>2373</v>
      </c>
      <c r="B862" s="3" t="s">
        <v>2374</v>
      </c>
      <c r="D862" t="s">
        <v>2925</v>
      </c>
      <c r="E862" s="3" t="str">
        <f t="shared" si="22"/>
        <v>Global Technology</v>
      </c>
      <c r="F862" s="3" t="s">
        <v>7</v>
      </c>
      <c r="G862" s="3" t="str">
        <f t="shared" si="21"/>
        <v>insert IGNORE into securitymaster(symbol,company,cik,sector,industry,security_type)values('PRNT','3D Printing ETF','','Global Technology','Global Technology','ETF');</v>
      </c>
      <c r="J862" s="3" t="str">
        <f t="shared" si="23"/>
        <v>MK LOADALLPRICESSYMBOL /SYMBOL:PRNT</v>
      </c>
    </row>
    <row r="863" spans="1:10" x14ac:dyDescent="0.45">
      <c r="A863" s="3" t="s">
        <v>2584</v>
      </c>
      <c r="B863" s="3" t="s">
        <v>2585</v>
      </c>
      <c r="D863" t="s">
        <v>2951</v>
      </c>
      <c r="E863" s="3" t="str">
        <f t="shared" si="22"/>
        <v>Global Gold Miners</v>
      </c>
      <c r="F863" s="3" t="s">
        <v>7</v>
      </c>
      <c r="G863" s="3" t="str">
        <f t="shared" si="21"/>
        <v>insert IGNORE into securitymaster(symbol,company,cik,sector,industry,security_type)values('PSAU','Invesco Global Gold and Precious Metals ETF','','Global Gold Miners','Global Gold Miners','ETF');</v>
      </c>
      <c r="J863" s="3" t="str">
        <f t="shared" si="23"/>
        <v>MK LOADALLPRICESSYMBOL /SYMBOL:PSAU</v>
      </c>
    </row>
    <row r="864" spans="1:10" x14ac:dyDescent="0.45">
      <c r="A864" s="3" t="s">
        <v>2163</v>
      </c>
      <c r="B864" s="3" t="s">
        <v>2164</v>
      </c>
      <c r="D864" t="s">
        <v>2978</v>
      </c>
      <c r="E864" s="3" t="str">
        <f t="shared" si="22"/>
        <v>U.S. Consumer Non-cyclicals</v>
      </c>
      <c r="F864" s="3" t="s">
        <v>7</v>
      </c>
      <c r="G864" s="3" t="str">
        <f t="shared" si="21"/>
        <v>insert IGNORE into securitymaster(symbol,company,cik,sector,industry,security_type)values('PSCC','Invesco S&amp;P SmallCap Consumer Staples ETF','','U.S. Consumer Non-cyclicals','U.S. Consumer Non-cyclicals','ETF');</v>
      </c>
      <c r="J864" s="3" t="str">
        <f t="shared" si="23"/>
        <v>MK LOADALLPRICESSYMBOL /SYMBOL:PSCC</v>
      </c>
    </row>
    <row r="865" spans="1:10" x14ac:dyDescent="0.45">
      <c r="A865" s="3" t="s">
        <v>2182</v>
      </c>
      <c r="B865" s="3" t="s">
        <v>2183</v>
      </c>
      <c r="D865" t="s">
        <v>2979</v>
      </c>
      <c r="E865" s="3" t="str">
        <f t="shared" si="22"/>
        <v>U.S. Consumer Cyclicals</v>
      </c>
      <c r="F865" s="3" t="s">
        <v>7</v>
      </c>
      <c r="G865" s="3" t="str">
        <f t="shared" si="21"/>
        <v>insert IGNORE into securitymaster(symbol,company,cik,sector,industry,security_type)values('PSCD','Invesco S&amp;P SmallCap Consumer Discretionary ETF','','U.S. Consumer Cyclicals','U.S. Consumer Cyclicals','ETF');</v>
      </c>
      <c r="J865" s="3" t="str">
        <f t="shared" si="23"/>
        <v>MK LOADALLPRICESSYMBOL /SYMBOL:PSCD</v>
      </c>
    </row>
    <row r="866" spans="1:10" x14ac:dyDescent="0.45">
      <c r="A866" s="3" t="s">
        <v>2308</v>
      </c>
      <c r="B866" s="3" t="s">
        <v>2309</v>
      </c>
      <c r="D866" t="s">
        <v>2944</v>
      </c>
      <c r="E866" s="3" t="str">
        <f t="shared" si="22"/>
        <v>U.S. Energy</v>
      </c>
      <c r="F866" s="3" t="s">
        <v>7</v>
      </c>
      <c r="G866" s="3" t="str">
        <f t="shared" si="21"/>
        <v>insert IGNORE into securitymaster(symbol,company,cik,sector,industry,security_type)values('PSCE','Invesco S&amp;P SmallCap Energy ETF','','U.S. Energy','U.S. Energy','ETF');</v>
      </c>
      <c r="J866" s="3" t="str">
        <f t="shared" si="23"/>
        <v>MK LOADALLPRICESSYMBOL /SYMBOL:PSCE</v>
      </c>
    </row>
    <row r="867" spans="1:10" x14ac:dyDescent="0.45">
      <c r="A867" s="3" t="s">
        <v>1941</v>
      </c>
      <c r="B867" s="3" t="s">
        <v>1942</v>
      </c>
      <c r="D867" t="s">
        <v>2932</v>
      </c>
      <c r="E867" s="3" t="str">
        <f t="shared" si="22"/>
        <v>U.S. Health Care</v>
      </c>
      <c r="F867" s="3" t="s">
        <v>7</v>
      </c>
      <c r="G867" s="3" t="str">
        <f t="shared" si="21"/>
        <v>insert IGNORE into securitymaster(symbol,company,cik,sector,industry,security_type)values('PSCH','Invesco S&amp;P SmallCap Health Care ETF','','U.S. Health Care','U.S. Health Care','ETF');</v>
      </c>
      <c r="J867" s="3" t="str">
        <f t="shared" si="23"/>
        <v>MK LOADALLPRICESSYMBOL /SYMBOL:PSCH</v>
      </c>
    </row>
    <row r="868" spans="1:10" x14ac:dyDescent="0.45">
      <c r="A868" s="3" t="s">
        <v>2063</v>
      </c>
      <c r="B868" s="3" t="s">
        <v>2064</v>
      </c>
      <c r="D868" t="s">
        <v>2950</v>
      </c>
      <c r="E868" s="3" t="str">
        <f t="shared" si="22"/>
        <v>U.S. Industrials</v>
      </c>
      <c r="F868" s="3" t="s">
        <v>7</v>
      </c>
      <c r="G868" s="3" t="str">
        <f t="shared" si="21"/>
        <v>insert IGNORE into securitymaster(symbol,company,cik,sector,industry,security_type)values('PSCI','Invesco S&amp;P SmallCap Industrials ETF','','U.S. Industrials','U.S. Industrials','ETF');</v>
      </c>
      <c r="J868" s="3" t="str">
        <f t="shared" si="23"/>
        <v>MK LOADALLPRICESSYMBOL /SYMBOL:PSCI</v>
      </c>
    </row>
    <row r="869" spans="1:10" x14ac:dyDescent="0.45">
      <c r="A869" s="3" t="s">
        <v>2526</v>
      </c>
      <c r="B869" s="3" t="s">
        <v>2527</v>
      </c>
      <c r="D869" t="s">
        <v>2996</v>
      </c>
      <c r="E869" s="3" t="str">
        <f t="shared" si="22"/>
        <v>U.S. Basic Materials</v>
      </c>
      <c r="F869" s="3" t="s">
        <v>7</v>
      </c>
      <c r="G869" s="3" t="str">
        <f t="shared" si="21"/>
        <v>insert IGNORE into securitymaster(symbol,company,cik,sector,industry,security_type)values('PSCM','Invesco S&amp;P SmallCap Materials ETF','','U.S. Basic Materials','U.S. Basic Materials','ETF');</v>
      </c>
      <c r="J869" s="3" t="str">
        <f t="shared" si="23"/>
        <v>MK LOADALLPRICESSYMBOL /SYMBOL:PSCM</v>
      </c>
    </row>
    <row r="870" spans="1:10" x14ac:dyDescent="0.45">
      <c r="A870" s="3" t="s">
        <v>2228</v>
      </c>
      <c r="B870" s="3" t="s">
        <v>2229</v>
      </c>
      <c r="D870" t="s">
        <v>2997</v>
      </c>
      <c r="E870" s="3" t="str">
        <f t="shared" si="22"/>
        <v>U.S. Utilities</v>
      </c>
      <c r="F870" s="3" t="s">
        <v>7</v>
      </c>
      <c r="G870" s="3" t="str">
        <f t="shared" si="21"/>
        <v>insert IGNORE into securitymaster(symbol,company,cik,sector,industry,security_type)values('PSCU','Invesco S&amp;P SmallCap Utilities &amp; Communication Services ETF','','U.S. Utilities','U.S. Utilities','ETF');</v>
      </c>
      <c r="J870" s="3" t="str">
        <f t="shared" si="23"/>
        <v>MK LOADALLPRICESSYMBOL /SYMBOL:PSCU</v>
      </c>
    </row>
    <row r="871" spans="1:10" x14ac:dyDescent="0.45">
      <c r="A871" s="3" t="s">
        <v>2057</v>
      </c>
      <c r="B871" s="3" t="s">
        <v>2058</v>
      </c>
      <c r="D871" t="s">
        <v>2978</v>
      </c>
      <c r="E871" s="3" t="str">
        <f t="shared" si="22"/>
        <v>U.S. Consumer Non-cyclicals</v>
      </c>
      <c r="F871" s="3" t="s">
        <v>7</v>
      </c>
      <c r="G871" s="3" t="str">
        <f t="shared" si="21"/>
        <v>insert IGNORE into securitymaster(symbol,company,cik,sector,industry,security_type)values('PSL','Invesco DWA Consumer Staples Momentum ETF','','U.S. Consumer Non-cyclicals','U.S. Consumer Non-cyclicals','ETF');</v>
      </c>
      <c r="J871" s="3" t="str">
        <f t="shared" si="23"/>
        <v>MK LOADALLPRICESSYMBOL /SYMBOL:PSL</v>
      </c>
    </row>
    <row r="872" spans="1:10" x14ac:dyDescent="0.45">
      <c r="A872" s="3" t="s">
        <v>2519</v>
      </c>
      <c r="B872" s="3" t="s">
        <v>2520</v>
      </c>
      <c r="D872" t="s">
        <v>2929</v>
      </c>
      <c r="E872" s="3" t="str">
        <f t="shared" si="22"/>
        <v>U.S. Real Estate</v>
      </c>
      <c r="F872" s="3" t="s">
        <v>7</v>
      </c>
      <c r="G872" s="3" t="str">
        <f t="shared" si="21"/>
        <v>insert IGNORE into securitymaster(symbol,company,cik,sector,industry,security_type)values('PSR','Invesco Active U.S. Real Estate ETF','','U.S. Real Estate','U.S. Real Estate','ETF');</v>
      </c>
      <c r="J872" s="3" t="str">
        <f t="shared" si="23"/>
        <v>MK LOADALLPRICESSYMBOL /SYMBOL:PSR</v>
      </c>
    </row>
    <row r="873" spans="1:10" x14ac:dyDescent="0.45">
      <c r="A873" s="3" t="s">
        <v>2066</v>
      </c>
      <c r="B873" s="3" t="s">
        <v>2067</v>
      </c>
      <c r="D873" t="s">
        <v>2965</v>
      </c>
      <c r="E873" s="3" t="str">
        <f t="shared" si="22"/>
        <v>U.S. Technology</v>
      </c>
      <c r="F873" s="3" t="s">
        <v>7</v>
      </c>
      <c r="G873" s="3" t="str">
        <f t="shared" si="21"/>
        <v>insert IGNORE into securitymaster(symbol,company,cik,sector,industry,security_type)values('PTF','Invesco DWA Technology Momentum ETF','','U.S. Technology','U.S. Technology','ETF');</v>
      </c>
      <c r="J873" s="3" t="str">
        <f t="shared" si="23"/>
        <v>MK LOADALLPRICESSYMBOL /SYMBOL:PTF</v>
      </c>
    </row>
    <row r="874" spans="1:10" x14ac:dyDescent="0.45">
      <c r="A874" s="3" t="s">
        <v>2393</v>
      </c>
      <c r="B874" s="3" t="s">
        <v>2394</v>
      </c>
      <c r="D874" t="s">
        <v>2997</v>
      </c>
      <c r="E874" s="3" t="str">
        <f t="shared" si="22"/>
        <v>U.S. Utilities</v>
      </c>
      <c r="F874" s="3" t="s">
        <v>7</v>
      </c>
      <c r="G874" s="3" t="str">
        <f t="shared" si="21"/>
        <v>insert IGNORE into securitymaster(symbol,company,cik,sector,industry,security_type)values('PUI','Invesco DWA Utilities Momentum ETF','','U.S. Utilities','U.S. Utilities','ETF');</v>
      </c>
      <c r="J874" s="3" t="str">
        <f t="shared" si="23"/>
        <v>MK LOADALLPRICESSYMBOL /SYMBOL:PUI</v>
      </c>
    </row>
    <row r="875" spans="1:10" x14ac:dyDescent="0.45">
      <c r="A875" s="3" t="s">
        <v>2620</v>
      </c>
      <c r="B875" s="3" t="s">
        <v>2621</v>
      </c>
      <c r="D875" t="s">
        <v>2992</v>
      </c>
      <c r="E875" s="3" t="str">
        <f t="shared" si="22"/>
        <v>Global Energy</v>
      </c>
      <c r="F875" s="3" t="s">
        <v>7</v>
      </c>
      <c r="G875" s="3" t="str">
        <f t="shared" si="21"/>
        <v>insert IGNORE into securitymaster(symbol,company,cik,sector,industry,security_type)values('PUW','Invesco WilderHill Progressive Energy ETF','','Global Energy','Global Energy','ETF');</v>
      </c>
      <c r="J875" s="3" t="str">
        <f t="shared" si="23"/>
        <v>MK LOADALLPRICESSYMBOL /SYMBOL:PUW</v>
      </c>
    </row>
    <row r="876" spans="1:10" x14ac:dyDescent="0.45">
      <c r="A876" s="3" t="s">
        <v>2109</v>
      </c>
      <c r="B876" s="3" t="s">
        <v>2110</v>
      </c>
      <c r="D876" t="s">
        <v>2948</v>
      </c>
      <c r="E876" s="3" t="str">
        <f t="shared" si="22"/>
        <v>U.S. Oil &amp; Gas Exploration &amp; Production</v>
      </c>
      <c r="F876" s="3" t="s">
        <v>7</v>
      </c>
      <c r="G876" s="3" t="str">
        <f t="shared" si="21"/>
        <v>insert IGNORE into securitymaster(symbol,company,cik,sector,industry,security_type)values('PXE','Invesco Dynamic Energy Exploration &amp; Production ETF','','U.S. Oil &amp; Gas Exploration &amp; Production','U.S. Oil &amp; Gas Exploration &amp; Production','ETF');</v>
      </c>
      <c r="J876" s="3" t="str">
        <f t="shared" si="23"/>
        <v>MK LOADALLPRICESSYMBOL /SYMBOL:PXE</v>
      </c>
    </row>
    <row r="877" spans="1:10" x14ac:dyDescent="0.45">
      <c r="A877" s="3" t="s">
        <v>2185</v>
      </c>
      <c r="B877" s="3" t="s">
        <v>2186</v>
      </c>
      <c r="D877" t="s">
        <v>2944</v>
      </c>
      <c r="E877" s="3" t="str">
        <f t="shared" si="22"/>
        <v>U.S. Energy</v>
      </c>
      <c r="F877" s="3" t="s">
        <v>7</v>
      </c>
      <c r="G877" s="3" t="str">
        <f t="shared" si="21"/>
        <v>insert IGNORE into securitymaster(symbol,company,cik,sector,industry,security_type)values('PXI','Invesco DWA Energy Momentum ETF','','U.S. Energy','U.S. Energy','ETF');</v>
      </c>
      <c r="J877" s="3" t="str">
        <f t="shared" si="23"/>
        <v>MK LOADALLPRICESSYMBOL /SYMBOL:PXI</v>
      </c>
    </row>
    <row r="878" spans="1:10" x14ac:dyDescent="0.45">
      <c r="A878" s="3" t="s">
        <v>2441</v>
      </c>
      <c r="B878" s="3" t="s">
        <v>2442</v>
      </c>
      <c r="D878" t="s">
        <v>3015</v>
      </c>
      <c r="E878" s="3" t="str">
        <f t="shared" si="22"/>
        <v>U.S. Oil &amp; Gas Equipment &amp; Services</v>
      </c>
      <c r="F878" s="3" t="s">
        <v>7</v>
      </c>
      <c r="G878" s="3" t="str">
        <f t="shared" si="21"/>
        <v>insert IGNORE into securitymaster(symbol,company,cik,sector,industry,security_type)values('PXJ','Invesco Dynamic Oil &amp; Gas Services ETF','','U.S. Oil &amp; Gas Equipment &amp; Services','U.S. Oil &amp; Gas Equipment &amp; Services','ETF');</v>
      </c>
      <c r="J878" s="3" t="str">
        <f t="shared" si="23"/>
        <v>MK LOADALLPRICESSYMBOL /SYMBOL:PXJ</v>
      </c>
    </row>
    <row r="879" spans="1:10" x14ac:dyDescent="0.45">
      <c r="A879" s="3" t="s">
        <v>2235</v>
      </c>
      <c r="B879" s="3" t="s">
        <v>2236</v>
      </c>
      <c r="D879" t="s">
        <v>2961</v>
      </c>
      <c r="E879" s="3" t="str">
        <f t="shared" si="22"/>
        <v>U.S. Internet</v>
      </c>
      <c r="F879" s="3" t="s">
        <v>7</v>
      </c>
      <c r="G879" s="3" t="str">
        <f t="shared" si="21"/>
        <v>insert IGNORE into securitymaster(symbol,company,cik,sector,industry,security_type)values('PXQ','Invesco Dynamic Networking ETF','','U.S. Internet','U.S. Internet','ETF');</v>
      </c>
      <c r="J879" s="3" t="str">
        <f t="shared" si="23"/>
        <v>MK LOADALLPRICESSYMBOL /SYMBOL:PXQ</v>
      </c>
    </row>
    <row r="880" spans="1:10" x14ac:dyDescent="0.45">
      <c r="A880" s="3" t="s">
        <v>2613</v>
      </c>
      <c r="B880" s="3" t="s">
        <v>2614</v>
      </c>
      <c r="D880" t="s">
        <v>2954</v>
      </c>
      <c r="E880" s="3" t="str">
        <f t="shared" si="22"/>
        <v>Emerging Markets Infrastructure</v>
      </c>
      <c r="F880" s="3" t="s">
        <v>7</v>
      </c>
      <c r="G880" s="3" t="str">
        <f t="shared" si="21"/>
        <v>insert IGNORE into securitymaster(symbol,company,cik,sector,industry,security_type)values('PXR','Invesco Emerging Markets Infrastructure ETF','','Emerging Markets Infrastructure','Emerging Markets Infrastructure','ETF');</v>
      </c>
      <c r="J880" s="3" t="str">
        <f t="shared" si="23"/>
        <v>MK LOADALLPRICESSYMBOL /SYMBOL:PXR</v>
      </c>
    </row>
    <row r="881" spans="1:10" x14ac:dyDescent="0.45">
      <c r="A881" s="3" t="s">
        <v>2562</v>
      </c>
      <c r="B881" s="3" t="s">
        <v>2563</v>
      </c>
      <c r="D881" t="s">
        <v>2944</v>
      </c>
      <c r="E881" s="3" t="str">
        <f t="shared" si="22"/>
        <v>U.S. Energy</v>
      </c>
      <c r="F881" s="3" t="s">
        <v>7</v>
      </c>
      <c r="G881" s="3" t="str">
        <f t="shared" si="21"/>
        <v>insert IGNORE into securitymaster(symbol,company,cik,sector,industry,security_type)values('PYPE','ETRACS NYSE Pickens Core Midstream Index ETN','','U.S. Energy','U.S. Energy','ETF');</v>
      </c>
      <c r="J881" s="3" t="str">
        <f t="shared" si="23"/>
        <v>MK LOADALLPRICESSYMBOL /SYMBOL:PYPE</v>
      </c>
    </row>
    <row r="882" spans="1:10" x14ac:dyDescent="0.45">
      <c r="A882" s="3" t="s">
        <v>2176</v>
      </c>
      <c r="B882" s="3" t="s">
        <v>2177</v>
      </c>
      <c r="D882" t="s">
        <v>2996</v>
      </c>
      <c r="E882" s="3" t="str">
        <f t="shared" si="22"/>
        <v>U.S. Basic Materials</v>
      </c>
      <c r="F882" s="3" t="s">
        <v>7</v>
      </c>
      <c r="G882" s="3" t="str">
        <f t="shared" si="21"/>
        <v>insert IGNORE into securitymaster(symbol,company,cik,sector,industry,security_type)values('PYZ','Invesco DWA Basic Materials Momentum ETF','','U.S. Basic Materials','U.S. Basic Materials','ETF');</v>
      </c>
      <c r="J882" s="3" t="str">
        <f t="shared" si="23"/>
        <v>MK LOADALLPRICESSYMBOL /SYMBOL:PYZ</v>
      </c>
    </row>
    <row r="883" spans="1:10" x14ac:dyDescent="0.45">
      <c r="A883" s="3" t="s">
        <v>2029</v>
      </c>
      <c r="B883" s="3" t="s">
        <v>2030</v>
      </c>
      <c r="D883" t="s">
        <v>2958</v>
      </c>
      <c r="E883" s="3" t="str">
        <f t="shared" si="22"/>
        <v>Global Environment</v>
      </c>
      <c r="F883" s="3" t="s">
        <v>7</v>
      </c>
      <c r="G883" s="3" t="str">
        <f t="shared" si="21"/>
        <v>insert IGNORE into securitymaster(symbol,company,cik,sector,industry,security_type)values('PZD','Invesco Cleantech ETF','','Global Environment','Global Environment','ETF');</v>
      </c>
      <c r="J883" s="3" t="str">
        <f t="shared" si="23"/>
        <v>MK LOADALLPRICESSYMBOL /SYMBOL:PZD</v>
      </c>
    </row>
    <row r="884" spans="1:10" x14ac:dyDescent="0.45">
      <c r="A884" s="3" t="s">
        <v>2192</v>
      </c>
      <c r="B884" s="3" t="s">
        <v>2193</v>
      </c>
      <c r="D884" t="s">
        <v>2924</v>
      </c>
      <c r="E884" s="3" t="str">
        <f t="shared" si="22"/>
        <v>Global Renewable Energy</v>
      </c>
      <c r="F884" s="3" t="s">
        <v>7</v>
      </c>
      <c r="G884" s="3" t="str">
        <f t="shared" si="21"/>
        <v>insert IGNORE into securitymaster(symbol,company,cik,sector,industry,security_type)values('QCLN','First Trust NASDAQ Clean Edge Green Energy Index Fund','','Global Renewable Energy','Global Renewable Energy','ETF');</v>
      </c>
      <c r="J884" s="3" t="str">
        <f t="shared" si="23"/>
        <v>MK LOADALLPRICESSYMBOL /SYMBOL:QCLN</v>
      </c>
    </row>
    <row r="885" spans="1:10" x14ac:dyDescent="0.45">
      <c r="A885" s="3" t="s">
        <v>2552</v>
      </c>
      <c r="B885" s="3" t="s">
        <v>2553</v>
      </c>
      <c r="D885" t="s">
        <v>3004</v>
      </c>
      <c r="E885" s="3" t="str">
        <f t="shared" si="22"/>
        <v>China Technology</v>
      </c>
      <c r="F885" s="3" t="s">
        <v>7</v>
      </c>
      <c r="G885" s="3" t="str">
        <f t="shared" si="21"/>
        <v>insert IGNORE into securitymaster(symbol,company,cik,sector,industry,security_type)values('QQQC','Global X NASDAQ China Technology ETF','','China Technology','China Technology','ETF');</v>
      </c>
      <c r="J885" s="3" t="str">
        <f t="shared" si="23"/>
        <v>MK LOADALLPRICESSYMBOL /SYMBOL:QQQC</v>
      </c>
    </row>
    <row r="886" spans="1:10" x14ac:dyDescent="0.45">
      <c r="A886" s="3" t="s">
        <v>1832</v>
      </c>
      <c r="B886" s="3" t="s">
        <v>1833</v>
      </c>
      <c r="D886" t="s">
        <v>2965</v>
      </c>
      <c r="E886" s="3" t="str">
        <f t="shared" si="22"/>
        <v>U.S. Technology</v>
      </c>
      <c r="F886" s="3" t="s">
        <v>7</v>
      </c>
      <c r="G886" s="3" t="str">
        <f t="shared" si="21"/>
        <v>insert IGNORE into securitymaster(symbol,company,cik,sector,industry,security_type)values('QTEC','First Trust NASDAQ-100 Technology Sector Index Fund','','U.S. Technology','U.S. Technology','ETF');</v>
      </c>
      <c r="J886" s="3" t="str">
        <f t="shared" si="23"/>
        <v>MK LOADALLPRICESSYMBOL /SYMBOL:QTEC</v>
      </c>
    </row>
    <row r="887" spans="1:10" x14ac:dyDescent="0.45">
      <c r="A887" s="3" t="s">
        <v>2875</v>
      </c>
      <c r="B887" s="3" t="s">
        <v>2876</v>
      </c>
      <c r="D887" t="s">
        <v>2925</v>
      </c>
      <c r="E887" s="3" t="str">
        <f t="shared" si="22"/>
        <v>Global Technology</v>
      </c>
      <c r="F887" s="3" t="s">
        <v>7</v>
      </c>
      <c r="G887" s="3" t="str">
        <f t="shared" si="21"/>
        <v>insert IGNORE into securitymaster(symbol,company,cik,sector,industry,security_type)values('QTUM','Defiance Quantum ETF','','Global Technology','Global Technology','ETF');</v>
      </c>
      <c r="J887" s="3" t="str">
        <f t="shared" si="23"/>
        <v>MK LOADALLPRICESSYMBOL /SYMBOL:QTUM</v>
      </c>
    </row>
    <row r="888" spans="1:10" x14ac:dyDescent="0.45">
      <c r="A888" s="3" t="s">
        <v>2166</v>
      </c>
      <c r="B888" s="3" t="s">
        <v>2167</v>
      </c>
      <c r="D888" t="s">
        <v>2979</v>
      </c>
      <c r="E888" s="3" t="str">
        <f t="shared" si="22"/>
        <v>U.S. Consumer Cyclicals</v>
      </c>
      <c r="F888" s="3" t="s">
        <v>7</v>
      </c>
      <c r="G888" s="3" t="str">
        <f t="shared" si="21"/>
        <v>insert IGNORE into securitymaster(symbol,company,cik,sector,industry,security_type)values('RCD','Invesco S&amp;P 500 Equal Weight Consumer Discretionary ETF','','U.S. Consumer Cyclicals','U.S. Consumer Cyclicals','ETF');</v>
      </c>
      <c r="J888" s="3" t="str">
        <f t="shared" si="23"/>
        <v>MK LOADALLPRICESSYMBOL /SYMBOL:RCD</v>
      </c>
    </row>
    <row r="889" spans="1:10" x14ac:dyDescent="0.45">
      <c r="A889" s="3" t="s">
        <v>1927</v>
      </c>
      <c r="B889" s="3" t="s">
        <v>1928</v>
      </c>
      <c r="D889" t="s">
        <v>2975</v>
      </c>
      <c r="E889" s="3" t="str">
        <f t="shared" si="22"/>
        <v>Global Real Estate</v>
      </c>
      <c r="F889" s="3" t="s">
        <v>7</v>
      </c>
      <c r="G889" s="3" t="str">
        <f t="shared" si="21"/>
        <v>insert IGNORE into securitymaster(symbol,company,cik,sector,industry,security_type)values('REET','iShares Global REIT ETF','','Global Real Estate','Global Real Estate','ETF');</v>
      </c>
      <c r="J889" s="3" t="str">
        <f t="shared" si="23"/>
        <v>MK LOADALLPRICESSYMBOL /SYMBOL:REET</v>
      </c>
    </row>
    <row r="890" spans="1:10" x14ac:dyDescent="0.45">
      <c r="A890" s="3" t="s">
        <v>2678</v>
      </c>
      <c r="B890" s="3" t="s">
        <v>2679</v>
      </c>
      <c r="D890" t="s">
        <v>2929</v>
      </c>
      <c r="E890" s="3" t="str">
        <f t="shared" si="22"/>
        <v>U.S. Real Estate</v>
      </c>
      <c r="F890" s="3" t="s">
        <v>7</v>
      </c>
      <c r="G890" s="3" t="str">
        <f t="shared" si="21"/>
        <v>insert IGNORE into securitymaster(symbol,company,cik,sector,industry,security_type)values('REK','ProShares Short Real Estate','','U.S. Real Estate','U.S. Real Estate','ETF');</v>
      </c>
      <c r="J890" s="3" t="str">
        <f t="shared" si="23"/>
        <v>MK LOADALLPRICESSYMBOL /SYMBOL:REK</v>
      </c>
    </row>
    <row r="891" spans="1:10" x14ac:dyDescent="0.45">
      <c r="A891" s="3" t="s">
        <v>1937</v>
      </c>
      <c r="B891" s="3" t="s">
        <v>1938</v>
      </c>
      <c r="D891" t="s">
        <v>3006</v>
      </c>
      <c r="E891" s="3" t="str">
        <f t="shared" si="22"/>
        <v>U.S. Mortgage REITs</v>
      </c>
      <c r="F891" s="3" t="s">
        <v>7</v>
      </c>
      <c r="G891" s="3" t="str">
        <f t="shared" si="21"/>
        <v>insert IGNORE into securitymaster(symbol,company,cik,sector,industry,security_type)values('REM','iShares Mortgage Real Estate ETF','','U.S. Mortgage REITs','U.S. Mortgage REITs','ETF');</v>
      </c>
      <c r="J891" s="3" t="str">
        <f t="shared" si="23"/>
        <v>MK LOADALLPRICESSYMBOL /SYMBOL:REM</v>
      </c>
    </row>
    <row r="892" spans="1:10" x14ac:dyDescent="0.45">
      <c r="A892" s="3" t="s">
        <v>2288</v>
      </c>
      <c r="B892" s="3" t="s">
        <v>2289</v>
      </c>
      <c r="D892" t="s">
        <v>3006</v>
      </c>
      <c r="E892" s="3" t="str">
        <f t="shared" si="22"/>
        <v>U.S. Mortgage REITs</v>
      </c>
      <c r="F892" s="3" t="s">
        <v>7</v>
      </c>
      <c r="G892" s="3" t="str">
        <f t="shared" si="21"/>
        <v>insert IGNORE into securitymaster(symbol,company,cik,sector,industry,security_type)values('REML','Credit Suisse X-Links Monthly Pay 2xLeveraged Mortgage REIT ETN','','U.S. Mortgage REITs','U.S. Mortgage REITs','ETF');</v>
      </c>
      <c r="J892" s="3" t="str">
        <f t="shared" si="23"/>
        <v>MK LOADALLPRICESSYMBOL /SYMBOL:REML</v>
      </c>
    </row>
    <row r="893" spans="1:10" x14ac:dyDescent="0.45">
      <c r="A893" s="3" t="s">
        <v>2089</v>
      </c>
      <c r="B893" s="3" t="s">
        <v>2090</v>
      </c>
      <c r="D893" t="s">
        <v>2927</v>
      </c>
      <c r="E893" s="3" t="str">
        <f t="shared" si="22"/>
        <v>Global Metals &amp; Mining</v>
      </c>
      <c r="F893" s="3" t="s">
        <v>7</v>
      </c>
      <c r="G893" s="3" t="str">
        <f t="shared" si="21"/>
        <v>insert IGNORE into securitymaster(symbol,company,cik,sector,industry,security_type)values('REMX','VanEck Vectors Rare Earth/Strategic Metals ETF','','Global Metals &amp; Mining','Global Metals &amp; Mining','ETF');</v>
      </c>
      <c r="J893" s="3" t="str">
        <f t="shared" si="23"/>
        <v>MK LOADALLPRICESSYMBOL /SYMBOL:REMX</v>
      </c>
    </row>
    <row r="894" spans="1:10" x14ac:dyDescent="0.45">
      <c r="A894" s="3" t="s">
        <v>2493</v>
      </c>
      <c r="B894" s="3" t="s">
        <v>2494</v>
      </c>
      <c r="D894" t="s">
        <v>2955</v>
      </c>
      <c r="E894" s="3" t="str">
        <f t="shared" si="22"/>
        <v>U.S. Retail</v>
      </c>
      <c r="F894" s="3" t="s">
        <v>7</v>
      </c>
      <c r="G894" s="3" t="str">
        <f t="shared" si="21"/>
        <v>insert IGNORE into securitymaster(symbol,company,cik,sector,industry,security_type)values('RETL','Direxion Daily Retail Bull 3x Shares','','U.S. Retail','U.S. Retail','ETF');</v>
      </c>
      <c r="J894" s="3" t="str">
        <f t="shared" si="23"/>
        <v>MK LOADALLPRICESSYMBOL /SYMBOL:RETL</v>
      </c>
    </row>
    <row r="895" spans="1:10" x14ac:dyDescent="0.45">
      <c r="A895" s="3" t="s">
        <v>2819</v>
      </c>
      <c r="B895" s="3" t="s">
        <v>2820</v>
      </c>
      <c r="D895" t="s">
        <v>2965</v>
      </c>
      <c r="E895" s="3" t="str">
        <f t="shared" si="22"/>
        <v>U.S. Technology</v>
      </c>
      <c r="F895" s="3" t="s">
        <v>7</v>
      </c>
      <c r="G895" s="3" t="str">
        <f t="shared" si="21"/>
        <v>insert IGNORE into securitymaster(symbol,company,cik,sector,industry,security_type)values('REW','ProShares UltraShort Technology','','U.S. Technology','U.S. Technology','ETF');</v>
      </c>
      <c r="J895" s="3" t="str">
        <f t="shared" si="23"/>
        <v>MK LOADALLPRICESSYMBOL /SYMBOL:REW</v>
      </c>
    </row>
    <row r="896" spans="1:10" x14ac:dyDescent="0.45">
      <c r="A896" s="3" t="s">
        <v>2210</v>
      </c>
      <c r="B896" s="3" t="s">
        <v>2211</v>
      </c>
      <c r="D896" t="s">
        <v>2929</v>
      </c>
      <c r="E896" s="3" t="str">
        <f t="shared" si="22"/>
        <v>U.S. Real Estate</v>
      </c>
      <c r="F896" s="3" t="s">
        <v>7</v>
      </c>
      <c r="G896" s="3" t="str">
        <f t="shared" ref="G896:G959" si="24">"insert IGNORE into securitymaster("&amp;$A$1&amp;","&amp;$B$1&amp;","&amp;$C$1&amp;","&amp;$D$1&amp;","&amp;$E$1&amp;","&amp;$F$1&amp;")values("&amp;IF(A896="null","null", "'"&amp;A896&amp;"'")&amp;","&amp;IF(B896="null","null", "'"&amp;B896&amp;"'")&amp;","&amp;IF(C896="null","null", "'"&amp;C896&amp;"'")&amp;","&amp;IF(D896="null","null", "'"&amp;D896&amp;"'")&amp;","&amp;IF(E896="null","null", "'"&amp;E896&amp;"'")&amp;","&amp;IF(F896="null","null", "'"&amp;F896&amp;"'")&amp;");"</f>
        <v>insert IGNORE into securitymaster(symbol,company,cik,sector,industry,security_type)values('ROOF','IQ U.S. Real Estate Small Cap ETF','','U.S. Real Estate','U.S. Real Estate','ETF');</v>
      </c>
      <c r="J896" s="3" t="str">
        <f t="shared" si="23"/>
        <v>MK LOADALLPRICESSYMBOL /SYMBOL:ROOF</v>
      </c>
    </row>
    <row r="897" spans="1:10" x14ac:dyDescent="0.45">
      <c r="A897" s="3" t="s">
        <v>2533</v>
      </c>
      <c r="B897" s="3" t="s">
        <v>2534</v>
      </c>
      <c r="D897" t="s">
        <v>2929</v>
      </c>
      <c r="E897" s="3" t="str">
        <f t="shared" ref="E897:E960" si="25">D897</f>
        <v>U.S. Real Estate</v>
      </c>
      <c r="F897" s="3" t="s">
        <v>7</v>
      </c>
      <c r="G897" s="3" t="str">
        <f t="shared" si="24"/>
        <v>insert IGNORE into securitymaster(symbol,company,cik,sector,industry,security_type)values('RORE','Hartford Multifactor REIT ETF','','U.S. Real Estate','U.S. Real Estate','ETF');</v>
      </c>
      <c r="J897" s="3" t="str">
        <f t="shared" ref="J897:J960" si="26">"MK LOADALLPRICESSYMBOL /SYMBOL:"&amp;A897</f>
        <v>MK LOADALLPRICESSYMBOL /SYMBOL:RORE</v>
      </c>
    </row>
    <row r="898" spans="1:10" x14ac:dyDescent="0.45">
      <c r="A898" s="3" t="s">
        <v>2077</v>
      </c>
      <c r="B898" s="3" t="s">
        <v>2078</v>
      </c>
      <c r="D898" t="s">
        <v>3016</v>
      </c>
      <c r="E898" s="3" t="str">
        <f t="shared" si="25"/>
        <v>Global Retail</v>
      </c>
      <c r="F898" s="3" t="s">
        <v>7</v>
      </c>
      <c r="G898" s="3" t="str">
        <f t="shared" si="24"/>
        <v>insert IGNORE into securitymaster(symbol,company,cik,sector,industry,security_type)values('RTH','VanEck Vectors Retail ETF','','Global Retail','Global Retail','ETF');</v>
      </c>
      <c r="J898" s="3" t="str">
        <f t="shared" si="26"/>
        <v>MK LOADALLPRICESSYMBOL /SYMBOL:RTH</v>
      </c>
    </row>
    <row r="899" spans="1:10" x14ac:dyDescent="0.45">
      <c r="A899" s="3" t="s">
        <v>2851</v>
      </c>
      <c r="B899" s="3" t="s">
        <v>2852</v>
      </c>
      <c r="D899" t="s">
        <v>2929</v>
      </c>
      <c r="E899" s="3" t="str">
        <f t="shared" si="25"/>
        <v>U.S. Real Estate</v>
      </c>
      <c r="F899" s="3" t="s">
        <v>7</v>
      </c>
      <c r="G899" s="3" t="str">
        <f t="shared" si="24"/>
        <v>insert IGNORE into securitymaster(symbol,company,cik,sector,industry,security_type)values('RTL','Pacer Benchmark Retail Real Estate SCTR ETF','','U.S. Real Estate','U.S. Real Estate','ETF');</v>
      </c>
      <c r="J899" s="3" t="str">
        <f t="shared" si="26"/>
        <v>MK LOADALLPRICESSYMBOL /SYMBOL:RTL</v>
      </c>
    </row>
    <row r="900" spans="1:10" x14ac:dyDescent="0.45">
      <c r="A900" s="3" t="s">
        <v>2042</v>
      </c>
      <c r="B900" s="3" t="s">
        <v>2043</v>
      </c>
      <c r="D900" t="s">
        <v>2996</v>
      </c>
      <c r="E900" s="3" t="str">
        <f t="shared" si="25"/>
        <v>U.S. Basic Materials</v>
      </c>
      <c r="F900" s="3" t="s">
        <v>7</v>
      </c>
      <c r="G900" s="3" t="str">
        <f t="shared" si="24"/>
        <v>insert IGNORE into securitymaster(symbol,company,cik,sector,industry,security_type)values('RTM','Invesco S&amp;P 500 Equal Weight Materials ETF','','U.S. Basic Materials','U.S. Basic Materials','ETF');</v>
      </c>
      <c r="J900" s="3" t="str">
        <f t="shared" si="26"/>
        <v>MK LOADALLPRICESSYMBOL /SYMBOL:RTM</v>
      </c>
    </row>
    <row r="901" spans="1:10" x14ac:dyDescent="0.45">
      <c r="A901" s="3" t="s">
        <v>1841</v>
      </c>
      <c r="B901" s="3" t="s">
        <v>1842</v>
      </c>
      <c r="D901" t="s">
        <v>2975</v>
      </c>
      <c r="E901" s="3" t="str">
        <f t="shared" si="25"/>
        <v>Global Real Estate</v>
      </c>
      <c r="F901" s="3" t="s">
        <v>7</v>
      </c>
      <c r="G901" s="3" t="str">
        <f t="shared" si="24"/>
        <v>insert IGNORE into securitymaster(symbol,company,cik,sector,industry,security_type)values('RWO','SPDR Dow Jones Global Real Estate ETF','','Global Real Estate','Global Real Estate','ETF');</v>
      </c>
      <c r="J901" s="3" t="str">
        <f t="shared" si="26"/>
        <v>MK LOADALLPRICESSYMBOL /SYMBOL:RWO</v>
      </c>
    </row>
    <row r="902" spans="1:10" x14ac:dyDescent="0.45">
      <c r="A902" s="3" t="s">
        <v>1820</v>
      </c>
      <c r="B902" s="3" t="s">
        <v>1821</v>
      </c>
      <c r="D902" t="s">
        <v>2929</v>
      </c>
      <c r="E902" s="3" t="str">
        <f t="shared" si="25"/>
        <v>U.S. Real Estate</v>
      </c>
      <c r="F902" s="3" t="s">
        <v>7</v>
      </c>
      <c r="G902" s="3" t="str">
        <f t="shared" si="24"/>
        <v>insert IGNORE into securitymaster(symbol,company,cik,sector,industry,security_type)values('RWR','SPDR Dow Jones REIT ETF','','U.S. Real Estate','U.S. Real Estate','ETF');</v>
      </c>
      <c r="J902" s="3" t="str">
        <f t="shared" si="26"/>
        <v>MK LOADALLPRICESSYMBOL /SYMBOL:RWR</v>
      </c>
    </row>
    <row r="903" spans="1:10" x14ac:dyDescent="0.45">
      <c r="A903" s="3" t="s">
        <v>2284</v>
      </c>
      <c r="B903" s="3" t="s">
        <v>2285</v>
      </c>
      <c r="D903" t="s">
        <v>2959</v>
      </c>
      <c r="E903" s="3" t="str">
        <f t="shared" si="25"/>
        <v>U.S. Financials</v>
      </c>
      <c r="F903" s="3" t="s">
        <v>7</v>
      </c>
      <c r="G903" s="3" t="str">
        <f t="shared" si="24"/>
        <v>insert IGNORE into securitymaster(symbol,company,cik,sector,industry,security_type)values('RWW','Oppenheimer S&amp;P Financials Revenue ETF','','U.S. Financials','U.S. Financials','ETF');</v>
      </c>
      <c r="J903" s="3" t="str">
        <f t="shared" si="26"/>
        <v>MK LOADALLPRICESSYMBOL /SYMBOL:RWW</v>
      </c>
    </row>
    <row r="904" spans="1:10" x14ac:dyDescent="0.45">
      <c r="A904" s="3" t="s">
        <v>1792</v>
      </c>
      <c r="B904" s="3" t="s">
        <v>1793</v>
      </c>
      <c r="D904" t="s">
        <v>2949</v>
      </c>
      <c r="E904" s="3" t="str">
        <f t="shared" si="25"/>
        <v>Global Ex-U.S. Real Estate</v>
      </c>
      <c r="F904" s="3" t="s">
        <v>7</v>
      </c>
      <c r="G904" s="3" t="str">
        <f t="shared" si="24"/>
        <v>insert IGNORE into securitymaster(symbol,company,cik,sector,industry,security_type)values('RWX','SPDR Dow Jones International Real Estate ETF','','Global Ex-U.S. Real Estate','Global Ex-U.S. Real Estate','ETF');</v>
      </c>
      <c r="J904" s="3" t="str">
        <f t="shared" si="26"/>
        <v>MK LOADALLPRICESSYMBOL /SYMBOL:RWX</v>
      </c>
    </row>
    <row r="905" spans="1:10" x14ac:dyDescent="0.45">
      <c r="A905" s="3" t="s">
        <v>2909</v>
      </c>
      <c r="B905" s="3" t="s">
        <v>2910</v>
      </c>
      <c r="D905" t="s">
        <v>2932</v>
      </c>
      <c r="E905" s="3" t="str">
        <f t="shared" si="25"/>
        <v>U.S. Health Care</v>
      </c>
      <c r="F905" s="3" t="s">
        <v>7</v>
      </c>
      <c r="G905" s="3" t="str">
        <f t="shared" si="24"/>
        <v>insert IGNORE into securitymaster(symbol,company,cik,sector,industry,security_type)values('RXD','ProShares UltraShort Health Care','','U.S. Health Care','U.S. Health Care','ETF');</v>
      </c>
      <c r="J905" s="3" t="str">
        <f t="shared" si="26"/>
        <v>MK LOADALLPRICESSYMBOL /SYMBOL:RXD</v>
      </c>
    </row>
    <row r="906" spans="1:10" x14ac:dyDescent="0.45">
      <c r="A906" s="3" t="s">
        <v>2026</v>
      </c>
      <c r="B906" s="3" t="s">
        <v>2027</v>
      </c>
      <c r="D906" t="s">
        <v>2932</v>
      </c>
      <c r="E906" s="3" t="str">
        <f t="shared" si="25"/>
        <v>U.S. Health Care</v>
      </c>
      <c r="F906" s="3" t="s">
        <v>7</v>
      </c>
      <c r="G906" s="3" t="str">
        <f t="shared" si="24"/>
        <v>insert IGNORE into securitymaster(symbol,company,cik,sector,industry,security_type)values('RXL','ProShares Ultra Health Care','','U.S. Health Care','U.S. Health Care','ETF');</v>
      </c>
      <c r="J906" s="3" t="str">
        <f t="shared" si="26"/>
        <v>MK LOADALLPRICESSYMBOL /SYMBOL:RXL</v>
      </c>
    </row>
    <row r="907" spans="1:10" x14ac:dyDescent="0.45">
      <c r="A907" s="3" t="s">
        <v>24</v>
      </c>
      <c r="B907" s="3" t="s">
        <v>1875</v>
      </c>
      <c r="D907" t="s">
        <v>2965</v>
      </c>
      <c r="E907" s="3" t="str">
        <f t="shared" si="25"/>
        <v>U.S. Technology</v>
      </c>
      <c r="F907" s="3" t="s">
        <v>7</v>
      </c>
      <c r="G907" s="3" t="str">
        <f t="shared" si="24"/>
        <v>insert IGNORE into securitymaster(symbol,company,cik,sector,industry,security_type)values('RYT','Invesco S&amp;P 500 Equal Weight Technology ETF','','U.S. Technology','U.S. Technology','ETF');</v>
      </c>
      <c r="J907" s="3" t="str">
        <f t="shared" si="26"/>
        <v>MK LOADALLPRICESSYMBOL /SYMBOL:RYT</v>
      </c>
    </row>
    <row r="908" spans="1:10" x14ac:dyDescent="0.45">
      <c r="A908" s="3" t="s">
        <v>2051</v>
      </c>
      <c r="B908" s="3" t="s">
        <v>2052</v>
      </c>
      <c r="D908" t="s">
        <v>2997</v>
      </c>
      <c r="E908" s="3" t="str">
        <f t="shared" si="25"/>
        <v>U.S. Utilities</v>
      </c>
      <c r="F908" s="3" t="s">
        <v>7</v>
      </c>
      <c r="G908" s="3" t="str">
        <f t="shared" si="24"/>
        <v>insert IGNORE into securitymaster(symbol,company,cik,sector,industry,security_type)values('RYU','Invesco S&amp;P 500 Equal Weight Utilities ETF','','U.S. Utilities','U.S. Utilities','ETF');</v>
      </c>
      <c r="J908" s="3" t="str">
        <f t="shared" si="26"/>
        <v>MK LOADALLPRICESSYMBOL /SYMBOL:RYU</v>
      </c>
    </row>
    <row r="909" spans="1:10" x14ac:dyDescent="0.45">
      <c r="A909" s="3" t="s">
        <v>2886</v>
      </c>
      <c r="B909" s="3" t="s">
        <v>2887</v>
      </c>
      <c r="D909" t="s">
        <v>2996</v>
      </c>
      <c r="E909" s="3" t="str">
        <f t="shared" si="25"/>
        <v>U.S. Basic Materials</v>
      </c>
      <c r="F909" s="3" t="s">
        <v>7</v>
      </c>
      <c r="G909" s="3" t="str">
        <f t="shared" si="24"/>
        <v>insert IGNORE into securitymaster(symbol,company,cik,sector,industry,security_type)values('SBM','ProShares Short Basic Materials','','U.S. Basic Materials','U.S. Basic Materials','ETF');</v>
      </c>
      <c r="J909" s="3" t="str">
        <f t="shared" si="26"/>
        <v>MK LOADALLPRICESSYMBOL /SYMBOL:SBM</v>
      </c>
    </row>
    <row r="910" spans="1:10" x14ac:dyDescent="0.45">
      <c r="A910" s="3" t="s">
        <v>2898</v>
      </c>
      <c r="B910" s="3" t="s">
        <v>2899</v>
      </c>
      <c r="D910" t="s">
        <v>2979</v>
      </c>
      <c r="E910" s="3" t="str">
        <f t="shared" si="25"/>
        <v>U.S. Consumer Cyclicals</v>
      </c>
      <c r="F910" s="3" t="s">
        <v>7</v>
      </c>
      <c r="G910" s="3" t="str">
        <f t="shared" si="24"/>
        <v>insert IGNORE into securitymaster(symbol,company,cik,sector,industry,security_type)values('SCC','ProShares UltraShort Consumer Services','','U.S. Consumer Cyclicals','U.S. Consumer Cyclicals','ETF');</v>
      </c>
      <c r="J910" s="3" t="str">
        <f t="shared" si="26"/>
        <v>MK LOADALLPRICESSYMBOL /SYMBOL:SCC</v>
      </c>
    </row>
    <row r="911" spans="1:10" x14ac:dyDescent="0.45">
      <c r="A911" s="3" t="s">
        <v>1758</v>
      </c>
      <c r="B911" s="3" t="s">
        <v>1759</v>
      </c>
      <c r="D911" t="s">
        <v>2929</v>
      </c>
      <c r="E911" s="3" t="str">
        <f t="shared" si="25"/>
        <v>U.S. Real Estate</v>
      </c>
      <c r="F911" s="3" t="s">
        <v>7</v>
      </c>
      <c r="G911" s="3" t="str">
        <f t="shared" si="24"/>
        <v>insert IGNORE into securitymaster(symbol,company,cik,sector,industry,security_type)values('SCHH','Schwab U.S. REIT ETF','','U.S. Real Estate','U.S. Real Estate','ETF');</v>
      </c>
      <c r="J911" s="3" t="str">
        <f t="shared" si="26"/>
        <v>MK LOADALLPRICESSYMBOL /SYMBOL:SCHH</v>
      </c>
    </row>
    <row r="912" spans="1:10" x14ac:dyDescent="0.45">
      <c r="A912" s="3" t="s">
        <v>2780</v>
      </c>
      <c r="B912" s="3" t="s">
        <v>2781</v>
      </c>
      <c r="D912" t="s">
        <v>2997</v>
      </c>
      <c r="E912" s="3" t="str">
        <f t="shared" si="25"/>
        <v>U.S. Utilities</v>
      </c>
      <c r="F912" s="3" t="s">
        <v>7</v>
      </c>
      <c r="G912" s="3" t="str">
        <f t="shared" si="24"/>
        <v>insert IGNORE into securitymaster(symbol,company,cik,sector,industry,security_type)values('SDP','ProShares UltraShort Utilities','','U.S. Utilities','U.S. Utilities','ETF');</v>
      </c>
      <c r="J912" s="3" t="str">
        <f t="shared" si="26"/>
        <v>MK LOADALLPRICESSYMBOL /SYMBOL:SDP</v>
      </c>
    </row>
    <row r="913" spans="1:10" x14ac:dyDescent="0.45">
      <c r="A913" s="3" t="s">
        <v>2257</v>
      </c>
      <c r="B913" s="3" t="s">
        <v>2258</v>
      </c>
      <c r="D913" t="s">
        <v>3017</v>
      </c>
      <c r="E913" s="3" t="str">
        <f t="shared" si="25"/>
        <v>Global Shipping</v>
      </c>
      <c r="F913" s="3" t="s">
        <v>7</v>
      </c>
      <c r="G913" s="3" t="str">
        <f t="shared" si="24"/>
        <v>insert IGNORE into securitymaster(symbol,company,cik,sector,industry,security_type)values('SEA','Invesco Shipping ETF','','Global Shipping','Global Shipping','ETF');</v>
      </c>
      <c r="J913" s="3" t="str">
        <f t="shared" si="26"/>
        <v>MK LOADALLPRICESSYMBOL /SYMBOL:SEA</v>
      </c>
    </row>
    <row r="914" spans="1:10" x14ac:dyDescent="0.45">
      <c r="A914" s="3" t="s">
        <v>2596</v>
      </c>
      <c r="B914" s="3" t="s">
        <v>2597</v>
      </c>
      <c r="D914" t="s">
        <v>2959</v>
      </c>
      <c r="E914" s="3" t="str">
        <f t="shared" si="25"/>
        <v>U.S. Financials</v>
      </c>
      <c r="F914" s="3" t="s">
        <v>7</v>
      </c>
      <c r="G914" s="3" t="str">
        <f t="shared" si="24"/>
        <v>insert IGNORE into securitymaster(symbol,company,cik,sector,industry,security_type)values('SEF','ProShares Short Financials','','U.S. Financials','U.S. Financials','ETF');</v>
      </c>
      <c r="J914" s="3" t="str">
        <f t="shared" si="26"/>
        <v>MK LOADALLPRICESSYMBOL /SYMBOL:SEF</v>
      </c>
    </row>
    <row r="915" spans="1:10" x14ac:dyDescent="0.45">
      <c r="A915" s="3" t="s">
        <v>2370</v>
      </c>
      <c r="B915" s="3" t="s">
        <v>2371</v>
      </c>
      <c r="D915" t="s">
        <v>2951</v>
      </c>
      <c r="E915" s="3" t="str">
        <f t="shared" si="25"/>
        <v>Global Gold Miners</v>
      </c>
      <c r="F915" s="3" t="s">
        <v>7</v>
      </c>
      <c r="G915" s="3" t="str">
        <f t="shared" si="24"/>
        <v>insert IGNORE into securitymaster(symbol,company,cik,sector,industry,security_type)values('SGDJ','Sprott Junior Gold Miners ETF','','Global Gold Miners','Global Gold Miners','ETF');</v>
      </c>
      <c r="J915" s="3" t="str">
        <f t="shared" si="26"/>
        <v>MK LOADALLPRICESSYMBOL /SYMBOL:SGDJ</v>
      </c>
    </row>
    <row r="916" spans="1:10" x14ac:dyDescent="0.45">
      <c r="A916" s="3" t="s">
        <v>2045</v>
      </c>
      <c r="B916" s="3" t="s">
        <v>2046</v>
      </c>
      <c r="D916" t="s">
        <v>2951</v>
      </c>
      <c r="E916" s="3" t="str">
        <f t="shared" si="25"/>
        <v>Global Gold Miners</v>
      </c>
      <c r="F916" s="3" t="s">
        <v>7</v>
      </c>
      <c r="G916" s="3" t="str">
        <f t="shared" si="24"/>
        <v>insert IGNORE into securitymaster(symbol,company,cik,sector,industry,security_type)values('SGDM','Sprott Gold Miners ETF','','Global Gold Miners','Global Gold Miners','ETF');</v>
      </c>
      <c r="J916" s="3" t="str">
        <f t="shared" si="26"/>
        <v>MK LOADALLPRICESSYMBOL /SYMBOL:SGDM</v>
      </c>
    </row>
    <row r="917" spans="1:10" x14ac:dyDescent="0.45">
      <c r="A917" s="3" t="s">
        <v>2871</v>
      </c>
      <c r="B917" s="3" t="s">
        <v>2872</v>
      </c>
      <c r="D917" t="s">
        <v>2950</v>
      </c>
      <c r="E917" s="3" t="str">
        <f t="shared" si="25"/>
        <v>U.S. Industrials</v>
      </c>
      <c r="F917" s="3" t="s">
        <v>7</v>
      </c>
      <c r="G917" s="3" t="str">
        <f t="shared" si="24"/>
        <v>insert IGNORE into securitymaster(symbol,company,cik,sector,industry,security_type)values('SIJ','ProShares UltraShort Industrials','','U.S. Industrials','U.S. Industrials','ETF');</v>
      </c>
      <c r="J917" s="3" t="str">
        <f t="shared" si="26"/>
        <v>MK LOADALLPRICESSYMBOL /SYMBOL:SIJ</v>
      </c>
    </row>
    <row r="918" spans="1:10" x14ac:dyDescent="0.45">
      <c r="A918" s="3" t="s">
        <v>2353</v>
      </c>
      <c r="B918" s="3" t="s">
        <v>2354</v>
      </c>
      <c r="D918" t="s">
        <v>3018</v>
      </c>
      <c r="E918" s="3" t="str">
        <f t="shared" si="25"/>
        <v>Global Silver Miners</v>
      </c>
      <c r="F918" s="3" t="s">
        <v>7</v>
      </c>
      <c r="G918" s="3" t="str">
        <f t="shared" si="24"/>
        <v>insert IGNORE into securitymaster(symbol,company,cik,sector,industry,security_type)values('SILJ','ETFMG Prime Junior Silver ETF','','Global Silver Miners','Global Silver Miners','ETF');</v>
      </c>
      <c r="J918" s="3" t="str">
        <f t="shared" si="26"/>
        <v>MK LOADALLPRICESSYMBOL /SYMBOL:SILJ</v>
      </c>
    </row>
    <row r="919" spans="1:10" x14ac:dyDescent="0.45">
      <c r="A919" s="3" t="s">
        <v>2489</v>
      </c>
      <c r="B919" s="3" t="s">
        <v>2490</v>
      </c>
      <c r="D919" t="s">
        <v>2959</v>
      </c>
      <c r="E919" s="3" t="str">
        <f t="shared" si="25"/>
        <v>U.S. Financials</v>
      </c>
      <c r="F919" s="3" t="s">
        <v>7</v>
      </c>
      <c r="G919" s="3" t="str">
        <f t="shared" si="24"/>
        <v>insert IGNORE into securitymaster(symbol,company,cik,sector,industry,security_type)values('SKF','ProShares UltraShort Financials','','U.S. Financials','U.S. Financials','ETF');</v>
      </c>
      <c r="J919" s="3" t="str">
        <f t="shared" si="26"/>
        <v>MK LOADALLPRICESSYMBOL /SYMBOL:SKF</v>
      </c>
    </row>
    <row r="920" spans="1:10" x14ac:dyDescent="0.45">
      <c r="A920" s="3" t="s">
        <v>1852</v>
      </c>
      <c r="B920" s="3" t="s">
        <v>1853</v>
      </c>
      <c r="D920" t="s">
        <v>2925</v>
      </c>
      <c r="E920" s="3" t="str">
        <f t="shared" si="25"/>
        <v>Global Technology</v>
      </c>
      <c r="F920" s="3" t="s">
        <v>7</v>
      </c>
      <c r="G920" s="3" t="str">
        <f t="shared" si="24"/>
        <v>insert IGNORE into securitymaster(symbol,company,cik,sector,industry,security_type)values('SKYY','First Trust Cloud Computing ETF','','Global Technology','Global Technology','ETF');</v>
      </c>
      <c r="J920" s="3" t="str">
        <f t="shared" si="26"/>
        <v>MK LOADALLPRICESSYMBOL /SYMBOL:SKYY</v>
      </c>
    </row>
    <row r="921" spans="1:10" x14ac:dyDescent="0.45">
      <c r="A921" s="3" t="s">
        <v>2668</v>
      </c>
      <c r="B921" s="3" t="s">
        <v>2669</v>
      </c>
      <c r="D921" t="s">
        <v>2993</v>
      </c>
      <c r="E921" s="3" t="str">
        <f t="shared" si="25"/>
        <v>Global Health Care</v>
      </c>
      <c r="F921" s="3" t="s">
        <v>7</v>
      </c>
      <c r="G921" s="3" t="str">
        <f t="shared" si="24"/>
        <v>insert IGNORE into securitymaster(symbol,company,cik,sector,industry,security_type)values('SLIM','The Obesity ETF','','Global Health Care','Global Health Care','ETF');</v>
      </c>
      <c r="J921" s="3" t="str">
        <f t="shared" si="26"/>
        <v>MK LOADALLPRICESSYMBOL /SYMBOL:SLIM</v>
      </c>
    </row>
    <row r="922" spans="1:10" x14ac:dyDescent="0.45">
      <c r="A922" s="3" t="s">
        <v>2315</v>
      </c>
      <c r="B922" s="3" t="s">
        <v>2316</v>
      </c>
      <c r="D922" t="s">
        <v>3018</v>
      </c>
      <c r="E922" s="3" t="str">
        <f t="shared" si="25"/>
        <v>Global Silver Miners</v>
      </c>
      <c r="F922" s="3" t="s">
        <v>7</v>
      </c>
      <c r="G922" s="3" t="str">
        <f t="shared" si="24"/>
        <v>insert IGNORE into securitymaster(symbol,company,cik,sector,industry,security_type)values('SLVP','iShares MSCI Global Silver Miners ETF','','Global Silver Miners','Global Silver Miners','ETF');</v>
      </c>
      <c r="J922" s="3" t="str">
        <f t="shared" si="26"/>
        <v>MK LOADALLPRICESSYMBOL /SYMBOL:SLVP</v>
      </c>
    </row>
    <row r="923" spans="1:10" x14ac:dyDescent="0.45">
      <c r="A923" s="3" t="s">
        <v>2152</v>
      </c>
      <c r="B923" s="3" t="s">
        <v>2153</v>
      </c>
      <c r="D923" t="s">
        <v>3019</v>
      </c>
      <c r="E923" s="3" t="str">
        <f t="shared" si="25"/>
        <v>Global Steel</v>
      </c>
      <c r="F923" s="3" t="s">
        <v>7</v>
      </c>
      <c r="G923" s="3" t="str">
        <f t="shared" si="24"/>
        <v>insert IGNORE into securitymaster(symbol,company,cik,sector,industry,security_type)values('SLX','VanEck Vectors Steel ETF','','Global Steel','Global Steel','ETF');</v>
      </c>
      <c r="J923" s="3" t="str">
        <f t="shared" si="26"/>
        <v>MK LOADALLPRICESSYMBOL /SYMBOL:SLX</v>
      </c>
    </row>
    <row r="924" spans="1:10" x14ac:dyDescent="0.45">
      <c r="A924" s="3" t="s">
        <v>1913</v>
      </c>
      <c r="B924" s="3" t="s">
        <v>1914</v>
      </c>
      <c r="D924" t="s">
        <v>3020</v>
      </c>
      <c r="E924" s="3" t="str">
        <f t="shared" si="25"/>
        <v>Global Semiconductors</v>
      </c>
      <c r="F924" s="3" t="s">
        <v>7</v>
      </c>
      <c r="G924" s="3" t="str">
        <f t="shared" si="24"/>
        <v>insert IGNORE into securitymaster(symbol,company,cik,sector,industry,security_type)values('SMH','VanEck Vectors Semiconductor ETF','','Global Semiconductors','Global Semiconductors','ETF');</v>
      </c>
      <c r="J924" s="3" t="str">
        <f t="shared" si="26"/>
        <v>MK LOADALLPRICESSYMBOL /SYMBOL:SMH</v>
      </c>
    </row>
    <row r="925" spans="1:10" x14ac:dyDescent="0.45">
      <c r="A925" s="3" t="s">
        <v>2751</v>
      </c>
      <c r="B925" s="3" t="s">
        <v>2752</v>
      </c>
      <c r="D925" t="s">
        <v>2996</v>
      </c>
      <c r="E925" s="3" t="str">
        <f t="shared" si="25"/>
        <v>U.S. Basic Materials</v>
      </c>
      <c r="F925" s="3" t="s">
        <v>7</v>
      </c>
      <c r="G925" s="3" t="str">
        <f t="shared" si="24"/>
        <v>insert IGNORE into securitymaster(symbol,company,cik,sector,industry,security_type)values('SMN','ProShares UltraShort Basic Materials','','U.S. Basic Materials','U.S. Basic Materials','ETF');</v>
      </c>
      <c r="J925" s="3" t="str">
        <f t="shared" si="26"/>
        <v>MK LOADALLPRICESSYMBOL /SYMBOL:SMN</v>
      </c>
    </row>
    <row r="926" spans="1:10" x14ac:dyDescent="0.45">
      <c r="A926" s="3" t="s">
        <v>2060</v>
      </c>
      <c r="B926" s="3" t="s">
        <v>2061</v>
      </c>
      <c r="D926" t="s">
        <v>2925</v>
      </c>
      <c r="E926" s="3" t="str">
        <f t="shared" si="25"/>
        <v>Global Technology</v>
      </c>
      <c r="F926" s="3" t="s">
        <v>7</v>
      </c>
      <c r="G926" s="3" t="str">
        <f t="shared" si="24"/>
        <v>insert IGNORE into securitymaster(symbol,company,cik,sector,industry,security_type)values('SOCL','Global X Social Media ETF','','Global Technology','Global Technology','ETF');</v>
      </c>
      <c r="J926" s="3" t="str">
        <f t="shared" si="26"/>
        <v>MK LOADALLPRICESSYMBOL /SYMBOL:SOCL</v>
      </c>
    </row>
    <row r="927" spans="1:10" x14ac:dyDescent="0.45">
      <c r="A927" s="3" t="s">
        <v>2633</v>
      </c>
      <c r="B927" s="3" t="s">
        <v>2634</v>
      </c>
      <c r="D927" t="s">
        <v>2942</v>
      </c>
      <c r="E927" s="3" t="str">
        <f t="shared" si="25"/>
        <v>Global Agriculture</v>
      </c>
      <c r="F927" s="3" t="s">
        <v>7</v>
      </c>
      <c r="G927" s="3" t="str">
        <f t="shared" si="24"/>
        <v>insert IGNORE into securitymaster(symbol,company,cik,sector,industry,security_type)values('SOIL','Global X Fertilizers/Potash ETF','','Global Agriculture','Global Agriculture','ETF');</v>
      </c>
      <c r="J927" s="3" t="str">
        <f t="shared" si="26"/>
        <v>MK LOADALLPRICESSYMBOL /SYMBOL:SOIL</v>
      </c>
    </row>
    <row r="928" spans="1:10" x14ac:dyDescent="0.45">
      <c r="A928" s="3" t="s">
        <v>2172</v>
      </c>
      <c r="B928" s="3" t="s">
        <v>2173</v>
      </c>
      <c r="D928" t="s">
        <v>2969</v>
      </c>
      <c r="E928" s="3" t="str">
        <f t="shared" si="25"/>
        <v>U.S. Semiconductors</v>
      </c>
      <c r="F928" s="3" t="s">
        <v>7</v>
      </c>
      <c r="G928" s="3" t="str">
        <f t="shared" si="24"/>
        <v>insert IGNORE into securitymaster(symbol,company,cik,sector,industry,security_type)values('SOXS','Direxion Daily Semiconductor Bear 3x Shares','','U.S. Semiconductors','U.S. Semiconductors','ETF');</v>
      </c>
      <c r="J928" s="3" t="str">
        <f t="shared" si="26"/>
        <v>MK LOADALLPRICESSYMBOL /SYMBOL:SOXS</v>
      </c>
    </row>
    <row r="929" spans="1:10" x14ac:dyDescent="0.45">
      <c r="A929" s="3" t="s">
        <v>1909</v>
      </c>
      <c r="B929" s="3" t="s">
        <v>1910</v>
      </c>
      <c r="D929" t="s">
        <v>2969</v>
      </c>
      <c r="E929" s="3" t="str">
        <f t="shared" si="25"/>
        <v>U.S. Semiconductors</v>
      </c>
      <c r="F929" s="3" t="s">
        <v>7</v>
      </c>
      <c r="G929" s="3" t="str">
        <f t="shared" si="24"/>
        <v>insert IGNORE into securitymaster(symbol,company,cik,sector,industry,security_type)values('SOXX','iShares PHLX Semiconductor ETF','','U.S. Semiconductors','U.S. Semiconductors','ETF');</v>
      </c>
      <c r="J929" s="3" t="str">
        <f t="shared" si="26"/>
        <v>MK LOADALLPRICESSYMBOL /SYMBOL:SOXX</v>
      </c>
    </row>
    <row r="930" spans="1:10" x14ac:dyDescent="0.45">
      <c r="A930" s="3" t="s">
        <v>2119</v>
      </c>
      <c r="B930" s="3" t="s">
        <v>2120</v>
      </c>
      <c r="D930" t="s">
        <v>2975</v>
      </c>
      <c r="E930" s="3" t="str">
        <f t="shared" si="25"/>
        <v>Global Real Estate</v>
      </c>
      <c r="F930" s="3" t="s">
        <v>7</v>
      </c>
      <c r="G930" s="3" t="str">
        <f t="shared" si="24"/>
        <v>insert IGNORE into securitymaster(symbol,company,cik,sector,industry,security_type)values('SRET','Global X SuperDividend REIT ETF','','Global Real Estate','Global Real Estate','ETF');</v>
      </c>
      <c r="J930" s="3" t="str">
        <f t="shared" si="26"/>
        <v>MK LOADALLPRICESSYMBOL /SYMBOL:SRET</v>
      </c>
    </row>
    <row r="931" spans="1:10" x14ac:dyDescent="0.45">
      <c r="A931" s="3" t="s">
        <v>2548</v>
      </c>
      <c r="B931" s="3" t="s">
        <v>2549</v>
      </c>
      <c r="D931" t="s">
        <v>2929</v>
      </c>
      <c r="E931" s="3" t="str">
        <f t="shared" si="25"/>
        <v>U.S. Real Estate</v>
      </c>
      <c r="F931" s="3" t="s">
        <v>7</v>
      </c>
      <c r="G931" s="3" t="str">
        <f t="shared" si="24"/>
        <v>insert IGNORE into securitymaster(symbol,company,cik,sector,industry,security_type)values('SRS','ProShares UltraShort Real Estate','','U.S. Real Estate','U.S. Real Estate','ETF');</v>
      </c>
      <c r="J931" s="3" t="str">
        <f t="shared" si="26"/>
        <v>MK LOADALLPRICESSYMBOL /SYMBOL:SRS</v>
      </c>
    </row>
    <row r="932" spans="1:10" x14ac:dyDescent="0.45">
      <c r="A932" s="3" t="s">
        <v>2795</v>
      </c>
      <c r="B932" s="3" t="s">
        <v>2796</v>
      </c>
      <c r="D932" t="s">
        <v>2929</v>
      </c>
      <c r="E932" s="3" t="str">
        <f t="shared" si="25"/>
        <v>U.S. Real Estate</v>
      </c>
      <c r="F932" s="3" t="s">
        <v>7</v>
      </c>
      <c r="G932" s="3" t="str">
        <f t="shared" si="24"/>
        <v>insert IGNORE into securitymaster(symbol,company,cik,sector,industry,security_type)values('SRVR','Pacer Benchmark Data &amp; Infrastructure Real Estate SCTR ETF','','U.S. Real Estate','U.S. Real Estate','ETF');</v>
      </c>
      <c r="J932" s="3" t="str">
        <f t="shared" si="26"/>
        <v>MK LOADALLPRICESSYMBOL /SYMBOL:SRVR</v>
      </c>
    </row>
    <row r="933" spans="1:10" x14ac:dyDescent="0.45">
      <c r="A933" s="3" t="s">
        <v>2802</v>
      </c>
      <c r="B933" s="3" t="s">
        <v>2803</v>
      </c>
      <c r="D933" t="s">
        <v>2969</v>
      </c>
      <c r="E933" s="3" t="str">
        <f t="shared" si="25"/>
        <v>U.S. Semiconductors</v>
      </c>
      <c r="F933" s="3" t="s">
        <v>7</v>
      </c>
      <c r="G933" s="3" t="str">
        <f t="shared" si="24"/>
        <v>insert IGNORE into securitymaster(symbol,company,cik,sector,industry,security_type)values('SSG','ProShares UltraShort Semiconductors','','U.S. Semiconductors','U.S. Semiconductors','ETF');</v>
      </c>
      <c r="J933" s="3" t="str">
        <f t="shared" si="26"/>
        <v>MK LOADALLPRICESSYMBOL /SYMBOL:SSG</v>
      </c>
    </row>
    <row r="934" spans="1:10" x14ac:dyDescent="0.45">
      <c r="A934" s="3" t="s">
        <v>2840</v>
      </c>
      <c r="B934" s="3" t="s">
        <v>2841</v>
      </c>
      <c r="D934" t="s">
        <v>2978</v>
      </c>
      <c r="E934" s="3" t="str">
        <f t="shared" si="25"/>
        <v>U.S. Consumer Non-cyclicals</v>
      </c>
      <c r="F934" s="3" t="s">
        <v>7</v>
      </c>
      <c r="G934" s="3" t="str">
        <f t="shared" si="24"/>
        <v>insert IGNORE into securitymaster(symbol,company,cik,sector,industry,security_type)values('SZK','ProShares UltraShort Consumer Goods','','U.S. Consumer Non-cyclicals','U.S. Consumer Non-cyclicals','ETF');</v>
      </c>
      <c r="J934" s="3" t="str">
        <f t="shared" si="26"/>
        <v>MK LOADALLPRICESSYMBOL /SYMBOL:SZK</v>
      </c>
    </row>
    <row r="935" spans="1:10" x14ac:dyDescent="0.45">
      <c r="A935" s="3" t="s">
        <v>2396</v>
      </c>
      <c r="B935" s="3" t="s">
        <v>2397</v>
      </c>
      <c r="D935" t="s">
        <v>3021</v>
      </c>
      <c r="E935" s="3" t="str">
        <f t="shared" si="25"/>
        <v>China Real Estate</v>
      </c>
      <c r="F935" s="3" t="s">
        <v>7</v>
      </c>
      <c r="G935" s="3" t="str">
        <f t="shared" si="24"/>
        <v>insert IGNORE into securitymaster(symbol,company,cik,sector,industry,security_type)values('TAO','Invesco China Real Estate ETF','','China Real Estate','China Real Estate','ETF');</v>
      </c>
      <c r="J935" s="3" t="str">
        <f t="shared" si="26"/>
        <v>MK LOADALLPRICESSYMBOL /SYMBOL:TAO</v>
      </c>
    </row>
    <row r="936" spans="1:10" x14ac:dyDescent="0.45">
      <c r="A936" s="3" t="s">
        <v>2788</v>
      </c>
      <c r="B936" s="3" t="s">
        <v>2789</v>
      </c>
      <c r="D936" t="s">
        <v>3014</v>
      </c>
      <c r="E936" s="3" t="str">
        <f t="shared" si="25"/>
        <v>Global Water</v>
      </c>
      <c r="F936" s="3" t="s">
        <v>7</v>
      </c>
      <c r="G936" s="3" t="str">
        <f t="shared" si="24"/>
        <v>insert IGNORE into securitymaster(symbol,company,cik,sector,industry,security_type)values('TBLU','Tortoise Global Water ESG Fund','','Global Water','Global Water','ETF');</v>
      </c>
      <c r="J936" s="3" t="str">
        <f t="shared" si="26"/>
        <v>MK LOADALLPRICESSYMBOL /SYMBOL:TBLU</v>
      </c>
    </row>
    <row r="937" spans="1:10" x14ac:dyDescent="0.45">
      <c r="A937" s="3" t="s">
        <v>1974</v>
      </c>
      <c r="B937" s="3" t="s">
        <v>1975</v>
      </c>
      <c r="D937" t="s">
        <v>2925</v>
      </c>
      <c r="E937" s="3" t="str">
        <f t="shared" si="25"/>
        <v>Global Technology</v>
      </c>
      <c r="F937" s="3" t="s">
        <v>7</v>
      </c>
      <c r="G937" s="3" t="str">
        <f t="shared" si="24"/>
        <v>insert IGNORE into securitymaster(symbol,company,cik,sector,industry,security_type)values('TDIV','First Trust NASDAQ Technology Dividend Index Fund','','Global Technology','Global Technology','ETF');</v>
      </c>
      <c r="J937" s="3" t="str">
        <f t="shared" si="26"/>
        <v>MK LOADALLPRICESSYMBOL /SYMBOL:TDIV</v>
      </c>
    </row>
    <row r="938" spans="1:10" x14ac:dyDescent="0.45">
      <c r="A938" s="3" t="s">
        <v>2422</v>
      </c>
      <c r="B938" s="3" t="s">
        <v>2423</v>
      </c>
      <c r="D938" t="s">
        <v>2965</v>
      </c>
      <c r="E938" s="3" t="str">
        <f t="shared" si="25"/>
        <v>U.S. Technology</v>
      </c>
      <c r="F938" s="3" t="s">
        <v>7</v>
      </c>
      <c r="G938" s="3" t="str">
        <f t="shared" si="24"/>
        <v>insert IGNORE into securitymaster(symbol,company,cik,sector,industry,security_type)values('TECS','Direxion Daily Technology Bear 3X Shares','','U.S. Technology','U.S. Technology','ETF');</v>
      </c>
      <c r="J938" s="3" t="str">
        <f t="shared" si="26"/>
        <v>MK LOADALLPRICESSYMBOL /SYMBOL:TECS</v>
      </c>
    </row>
    <row r="939" spans="1:10" x14ac:dyDescent="0.45">
      <c r="A939" s="3" t="s">
        <v>2711</v>
      </c>
      <c r="B939" s="3" t="s">
        <v>2712</v>
      </c>
      <c r="D939" t="s">
        <v>2959</v>
      </c>
      <c r="E939" s="3" t="str">
        <f t="shared" si="25"/>
        <v>U.S. Financials</v>
      </c>
      <c r="F939" s="3" t="s">
        <v>7</v>
      </c>
      <c r="G939" s="3" t="str">
        <f t="shared" si="24"/>
        <v>insert IGNORE into securitymaster(symbol,company,cik,sector,industry,security_type)values('TETF','ETF Industry Exposure &amp; Financial Services ETF','','U.S. Financials','U.S. Financials','ETF');</v>
      </c>
      <c r="J939" s="3" t="str">
        <f t="shared" si="26"/>
        <v>MK LOADALLPRICESSYMBOL /SYMBOL:TETF</v>
      </c>
    </row>
    <row r="940" spans="1:10" x14ac:dyDescent="0.45">
      <c r="A940" s="3" t="s">
        <v>2384</v>
      </c>
      <c r="B940" s="3" t="s">
        <v>2385</v>
      </c>
      <c r="D940" t="s">
        <v>2973</v>
      </c>
      <c r="E940" s="3" t="str">
        <f t="shared" si="25"/>
        <v>Global Infrastructure</v>
      </c>
      <c r="F940" s="3" t="s">
        <v>7</v>
      </c>
      <c r="G940" s="3" t="str">
        <f t="shared" si="24"/>
        <v>insert IGNORE into securitymaster(symbol,company,cik,sector,industry,security_type)values('TOLZ','ProShares DJ Brookfield Global Infrastructure ETF','','Global Infrastructure','Global Infrastructure','ETF');</v>
      </c>
      <c r="J940" s="3" t="str">
        <f t="shared" si="26"/>
        <v>MK LOADALLPRICESSYMBOL /SYMBOL:TOLZ</v>
      </c>
    </row>
    <row r="941" spans="1:10" x14ac:dyDescent="0.45">
      <c r="A941" s="3" t="s">
        <v>2694</v>
      </c>
      <c r="B941" s="3" t="s">
        <v>2695</v>
      </c>
      <c r="D941" t="s">
        <v>2971</v>
      </c>
      <c r="E941" s="3" t="str">
        <f t="shared" si="25"/>
        <v>U.S. Transportation</v>
      </c>
      <c r="F941" s="3" t="s">
        <v>7</v>
      </c>
      <c r="G941" s="3" t="str">
        <f t="shared" si="24"/>
        <v>insert IGNORE into securitymaster(symbol,company,cik,sector,industry,security_type)values('TPOR','Direxion Daily Transportation Bull 3x Shares','','U.S. Transportation','U.S. Transportation','ETF');</v>
      </c>
      <c r="J941" s="3" t="str">
        <f t="shared" si="26"/>
        <v>MK LOADALLPRICESSYMBOL /SYMBOL:TPOR</v>
      </c>
    </row>
    <row r="942" spans="1:10" x14ac:dyDescent="0.45">
      <c r="A942" s="3" t="s">
        <v>2529</v>
      </c>
      <c r="B942" s="3" t="s">
        <v>2530</v>
      </c>
      <c r="D942" t="s">
        <v>2928</v>
      </c>
      <c r="E942" s="3" t="str">
        <f t="shared" si="25"/>
        <v>U.S. Biotech</v>
      </c>
      <c r="F942" s="3" t="s">
        <v>7</v>
      </c>
      <c r="G942" s="3" t="str">
        <f t="shared" si="24"/>
        <v>insert IGNORE into securitymaster(symbol,company,cik,sector,industry,security_type)values('UBIO','ProShares UltraPro Nasdaq Biotechnology','','U.S. Biotech','U.S. Biotech','ETF');</v>
      </c>
      <c r="J942" s="3" t="str">
        <f t="shared" si="26"/>
        <v>MK LOADALLPRICESSYMBOL /SYMBOL:UBIO</v>
      </c>
    </row>
    <row r="943" spans="1:10" x14ac:dyDescent="0.45">
      <c r="A943" s="3" t="s">
        <v>2504</v>
      </c>
      <c r="B943" s="3" t="s">
        <v>2505</v>
      </c>
      <c r="D943" t="s">
        <v>2979</v>
      </c>
      <c r="E943" s="3" t="str">
        <f t="shared" si="25"/>
        <v>U.S. Consumer Cyclicals</v>
      </c>
      <c r="F943" s="3" t="s">
        <v>7</v>
      </c>
      <c r="G943" s="3" t="str">
        <f t="shared" si="24"/>
        <v>insert IGNORE into securitymaster(symbol,company,cik,sector,industry,security_type)values('UCC','ProShares Ultra Consumer Services','','U.S. Consumer Cyclicals','U.S. Consumer Cyclicals','ETF');</v>
      </c>
      <c r="J943" s="3" t="str">
        <f t="shared" si="26"/>
        <v>MK LOADALLPRICESSYMBOL /SYMBOL:UCC</v>
      </c>
    </row>
    <row r="944" spans="1:10" x14ac:dyDescent="0.45">
      <c r="A944" s="3" t="s">
        <v>2720</v>
      </c>
      <c r="B944" s="3" t="s">
        <v>2721</v>
      </c>
      <c r="D944" t="s">
        <v>2978</v>
      </c>
      <c r="E944" s="3" t="str">
        <f t="shared" si="25"/>
        <v>U.S. Consumer Non-cyclicals</v>
      </c>
      <c r="F944" s="3" t="s">
        <v>7</v>
      </c>
      <c r="G944" s="3" t="str">
        <f t="shared" si="24"/>
        <v>insert IGNORE into securitymaster(symbol,company,cik,sector,industry,security_type)values('UGE','ProShares Ultra Consumer Goods','','U.S. Consumer Non-cyclicals','U.S. Consumer Non-cyclicals','ETF');</v>
      </c>
      <c r="J944" s="3" t="str">
        <f t="shared" si="26"/>
        <v>MK LOADALLPRICESSYMBOL /SYMBOL:UGE</v>
      </c>
    </row>
    <row r="945" spans="1:10" x14ac:dyDescent="0.45">
      <c r="A945" s="3" t="s">
        <v>2645</v>
      </c>
      <c r="B945" s="3" t="s">
        <v>2646</v>
      </c>
      <c r="D945" t="s">
        <v>2997</v>
      </c>
      <c r="E945" s="3" t="str">
        <f t="shared" si="25"/>
        <v>U.S. Utilities</v>
      </c>
      <c r="F945" s="3" t="s">
        <v>7</v>
      </c>
      <c r="G945" s="3" t="str">
        <f t="shared" si="24"/>
        <v>insert IGNORE into securitymaster(symbol,company,cik,sector,industry,security_type)values('UPW','ProShares Ultra Utilities','','U.S. Utilities','U.S. Utilities','ETF');</v>
      </c>
      <c r="J945" s="3" t="str">
        <f t="shared" si="26"/>
        <v>MK LOADALLPRICESSYMBOL /SYMBOL:UPW</v>
      </c>
    </row>
    <row r="946" spans="1:10" x14ac:dyDescent="0.45">
      <c r="A946" s="3" t="s">
        <v>2096</v>
      </c>
      <c r="B946" s="3" t="s">
        <v>2097</v>
      </c>
      <c r="D946" t="s">
        <v>2929</v>
      </c>
      <c r="E946" s="3" t="str">
        <f t="shared" si="25"/>
        <v>U.S. Real Estate</v>
      </c>
      <c r="F946" s="3" t="s">
        <v>7</v>
      </c>
      <c r="G946" s="3" t="str">
        <f t="shared" si="24"/>
        <v>insert IGNORE into securitymaster(symbol,company,cik,sector,industry,security_type)values('URE','ProShares Ultra Real Estate','','U.S. Real Estate','U.S. Real Estate','ETF');</v>
      </c>
      <c r="J946" s="3" t="str">
        <f t="shared" si="26"/>
        <v>MK LOADALLPRICESSYMBOL /SYMBOL:URE</v>
      </c>
    </row>
    <row r="947" spans="1:10" x14ac:dyDescent="0.45">
      <c r="A947" s="3" t="s">
        <v>2674</v>
      </c>
      <c r="B947" s="3" t="s">
        <v>2675</v>
      </c>
      <c r="D947" t="s">
        <v>2926</v>
      </c>
      <c r="E947" s="3" t="str">
        <f t="shared" si="25"/>
        <v>U.S. MLPs</v>
      </c>
      <c r="F947" s="3" t="s">
        <v>7</v>
      </c>
      <c r="G947" s="3" t="str">
        <f t="shared" si="24"/>
        <v>insert IGNORE into securitymaster(symbol,company,cik,sector,industry,security_type)values('USAI','American Energy Independence ETF','','U.S. MLPs','U.S. MLPs','ETF');</v>
      </c>
      <c r="J947" s="3" t="str">
        <f t="shared" si="26"/>
        <v>MK LOADALLPRICESSYMBOL /SYMBOL:USAI</v>
      </c>
    </row>
    <row r="948" spans="1:10" x14ac:dyDescent="0.45">
      <c r="A948" s="3" t="s">
        <v>2311</v>
      </c>
      <c r="B948" s="3" t="s">
        <v>2312</v>
      </c>
      <c r="D948" t="s">
        <v>2969</v>
      </c>
      <c r="E948" s="3" t="str">
        <f t="shared" si="25"/>
        <v>U.S. Semiconductors</v>
      </c>
      <c r="F948" s="3" t="s">
        <v>7</v>
      </c>
      <c r="G948" s="3" t="str">
        <f t="shared" si="24"/>
        <v>insert IGNORE into securitymaster(symbol,company,cik,sector,industry,security_type)values('USD','ProShares Ultra Semiconductors','','U.S. Semiconductors','U.S. Semiconductors','ETF');</v>
      </c>
      <c r="J948" s="3" t="str">
        <f t="shared" si="26"/>
        <v>MK LOADALLPRICESSYMBOL /SYMBOL:USD</v>
      </c>
    </row>
    <row r="949" spans="1:10" x14ac:dyDescent="0.45">
      <c r="A949" s="3" t="s">
        <v>2639</v>
      </c>
      <c r="B949" s="3" t="s">
        <v>2640</v>
      </c>
      <c r="D949" t="s">
        <v>2997</v>
      </c>
      <c r="E949" s="3" t="str">
        <f t="shared" si="25"/>
        <v>U.S. Utilities</v>
      </c>
      <c r="F949" s="3" t="s">
        <v>7</v>
      </c>
      <c r="G949" s="3" t="str">
        <f t="shared" si="24"/>
        <v>insert IGNORE into securitymaster(symbol,company,cik,sector,industry,security_type)values('UTES','Reaves Utilities ETF','','U.S. Utilities','U.S. Utilities','ETF');</v>
      </c>
      <c r="J949" s="3" t="str">
        <f t="shared" si="26"/>
        <v>MK LOADALLPRICESSYMBOL /SYMBOL:UTES</v>
      </c>
    </row>
    <row r="950" spans="1:10" x14ac:dyDescent="0.45">
      <c r="A950" s="3" t="s">
        <v>2792</v>
      </c>
      <c r="B950" s="3" t="s">
        <v>2793</v>
      </c>
      <c r="D950" t="s">
        <v>2997</v>
      </c>
      <c r="E950" s="3" t="str">
        <f t="shared" si="25"/>
        <v>U.S. Utilities</v>
      </c>
      <c r="F950" s="3" t="s">
        <v>7</v>
      </c>
      <c r="G950" s="3" t="str">
        <f t="shared" si="24"/>
        <v>insert IGNORE into securitymaster(symbol,company,cik,sector,industry,security_type)values('UTSL','Direxion Daily Utilities Bull 3X Shares','','U.S. Utilities','U.S. Utilities','ETF');</v>
      </c>
      <c r="J950" s="3" t="str">
        <f t="shared" si="26"/>
        <v>MK LOADALLPRICESSYMBOL /SYMBOL:UTSL</v>
      </c>
    </row>
    <row r="951" spans="1:10" x14ac:dyDescent="0.45">
      <c r="A951" s="3" t="s">
        <v>2577</v>
      </c>
      <c r="B951" s="3" t="s">
        <v>2578</v>
      </c>
      <c r="D951" t="s">
        <v>2950</v>
      </c>
      <c r="E951" s="3" t="str">
        <f t="shared" si="25"/>
        <v>U.S. Industrials</v>
      </c>
      <c r="F951" s="3" t="s">
        <v>7</v>
      </c>
      <c r="G951" s="3" t="str">
        <f t="shared" si="24"/>
        <v>insert IGNORE into securitymaster(symbol,company,cik,sector,industry,security_type)values('UXI','ProShares Ultra Industrials','','U.S. Industrials','U.S. Industrials','ETF');</v>
      </c>
      <c r="J951" s="3" t="str">
        <f t="shared" si="26"/>
        <v>MK LOADALLPRICESSYMBOL /SYMBOL:UXI</v>
      </c>
    </row>
    <row r="952" spans="1:10" x14ac:dyDescent="0.45">
      <c r="A952" s="3" t="s">
        <v>1993</v>
      </c>
      <c r="B952" s="3" t="s">
        <v>1994</v>
      </c>
      <c r="D952" t="s">
        <v>2959</v>
      </c>
      <c r="E952" s="3" t="str">
        <f t="shared" si="25"/>
        <v>U.S. Financials</v>
      </c>
      <c r="F952" s="3" t="s">
        <v>7</v>
      </c>
      <c r="G952" s="3" t="str">
        <f t="shared" si="24"/>
        <v>insert IGNORE into securitymaster(symbol,company,cik,sector,industry,security_type)values('UYG','ProShares Ultra Financials','','U.S. Financials','U.S. Financials','ETF');</v>
      </c>
      <c r="J952" s="3" t="str">
        <f t="shared" si="26"/>
        <v>MK LOADALLPRICESSYMBOL /SYMBOL:UYG</v>
      </c>
    </row>
    <row r="953" spans="1:10" x14ac:dyDescent="0.45">
      <c r="A953" s="3" t="s">
        <v>2356</v>
      </c>
      <c r="B953" s="3" t="s">
        <v>2357</v>
      </c>
      <c r="D953" t="s">
        <v>2996</v>
      </c>
      <c r="E953" s="3" t="str">
        <f t="shared" si="25"/>
        <v>U.S. Basic Materials</v>
      </c>
      <c r="F953" s="3" t="s">
        <v>7</v>
      </c>
      <c r="G953" s="3" t="str">
        <f t="shared" si="24"/>
        <v>insert IGNORE into securitymaster(symbol,company,cik,sector,industry,security_type)values('UYM','ProShares Ultra Basic Materials','','U.S. Basic Materials','U.S. Basic Materials','ETF');</v>
      </c>
      <c r="J953" s="3" t="str">
        <f t="shared" si="26"/>
        <v>MK LOADALLPRICESSYMBOL /SYMBOL:UYM</v>
      </c>
    </row>
    <row r="954" spans="1:10" x14ac:dyDescent="0.45">
      <c r="A954" s="3" t="s">
        <v>1823</v>
      </c>
      <c r="B954" s="3" t="s">
        <v>1824</v>
      </c>
      <c r="D954" t="s">
        <v>2996</v>
      </c>
      <c r="E954" s="3" t="str">
        <f t="shared" si="25"/>
        <v>U.S. Basic Materials</v>
      </c>
      <c r="F954" s="3" t="s">
        <v>7</v>
      </c>
      <c r="G954" s="3" t="str">
        <f t="shared" si="24"/>
        <v>insert IGNORE into securitymaster(symbol,company,cik,sector,industry,security_type)values('VAW','Vanguard Materials ETF','','U.S. Basic Materials','U.S. Basic Materials','ETF');</v>
      </c>
      <c r="J954" s="3" t="str">
        <f t="shared" si="26"/>
        <v>MK LOADALLPRICESSYMBOL /SYMBOL:VAW</v>
      </c>
    </row>
    <row r="955" spans="1:10" x14ac:dyDescent="0.45">
      <c r="A955" s="3" t="s">
        <v>1789</v>
      </c>
      <c r="B955" s="3" t="s">
        <v>1790</v>
      </c>
      <c r="D955" t="s">
        <v>2979</v>
      </c>
      <c r="E955" s="3" t="str">
        <f t="shared" si="25"/>
        <v>U.S. Consumer Cyclicals</v>
      </c>
      <c r="F955" s="3" t="s">
        <v>7</v>
      </c>
      <c r="G955" s="3" t="str">
        <f t="shared" si="24"/>
        <v>insert IGNORE into securitymaster(symbol,company,cik,sector,industry,security_type)values('VCR','Vanguard Consumer Discretionary ETF','','U.S. Consumer Cyclicals','U.S. Consumer Cyclicals','ETF');</v>
      </c>
      <c r="J955" s="3" t="str">
        <f t="shared" si="26"/>
        <v>MK LOADALLPRICESSYMBOL /SYMBOL:VCR</v>
      </c>
    </row>
    <row r="956" spans="1:10" x14ac:dyDescent="0.45">
      <c r="A956" s="3" t="s">
        <v>1765</v>
      </c>
      <c r="B956" s="3" t="s">
        <v>1766</v>
      </c>
      <c r="D956" t="s">
        <v>2978</v>
      </c>
      <c r="E956" s="3" t="str">
        <f t="shared" si="25"/>
        <v>U.S. Consumer Non-cyclicals</v>
      </c>
      <c r="F956" s="3" t="s">
        <v>7</v>
      </c>
      <c r="G956" s="3" t="str">
        <f t="shared" si="24"/>
        <v>insert IGNORE into securitymaster(symbol,company,cik,sector,industry,security_type)values('VDC','Vanguard Consumer Staples ETF','','U.S. Consumer Non-cyclicals','U.S. Consumer Non-cyclicals','ETF');</v>
      </c>
      <c r="J956" s="3" t="str">
        <f t="shared" si="26"/>
        <v>MK LOADALLPRICESSYMBOL /SYMBOL:VDC</v>
      </c>
    </row>
    <row r="957" spans="1:10" x14ac:dyDescent="0.45">
      <c r="A957" s="3" t="s">
        <v>1762</v>
      </c>
      <c r="B957" s="3" t="s">
        <v>1763</v>
      </c>
      <c r="D957" t="s">
        <v>2944</v>
      </c>
      <c r="E957" s="3" t="str">
        <f t="shared" si="25"/>
        <v>U.S. Energy</v>
      </c>
      <c r="F957" s="3" t="s">
        <v>7</v>
      </c>
      <c r="G957" s="3" t="str">
        <f t="shared" si="24"/>
        <v>insert IGNORE into securitymaster(symbol,company,cik,sector,industry,security_type)values('VDE','Vanguard Energy ETF','','U.S. Energy','U.S. Energy','ETF');</v>
      </c>
      <c r="J957" s="3" t="str">
        <f t="shared" si="26"/>
        <v>MK LOADALLPRICESSYMBOL /SYMBOL:VDE</v>
      </c>
    </row>
    <row r="958" spans="1:10" x14ac:dyDescent="0.45">
      <c r="A958" s="3" t="s">
        <v>2453</v>
      </c>
      <c r="B958" s="3" t="s">
        <v>2454</v>
      </c>
      <c r="D958" t="s">
        <v>2942</v>
      </c>
      <c r="E958" s="3" t="str">
        <f t="shared" si="25"/>
        <v>Global Agriculture</v>
      </c>
      <c r="F958" s="3" t="s">
        <v>7</v>
      </c>
      <c r="G958" s="3" t="str">
        <f t="shared" si="24"/>
        <v>insert IGNORE into securitymaster(symbol,company,cik,sector,industry,security_type)values('VEGI','iShares MSCI Global Agriculture Producers ETF','','Global Agriculture','Global Agriculture','ETF');</v>
      </c>
      <c r="J958" s="3" t="str">
        <f t="shared" si="26"/>
        <v>MK LOADALLPRICESSYMBOL /SYMBOL:VEGI</v>
      </c>
    </row>
    <row r="959" spans="1:10" x14ac:dyDescent="0.45">
      <c r="A959" s="3" t="s">
        <v>1728</v>
      </c>
      <c r="B959" s="3" t="s">
        <v>1729</v>
      </c>
      <c r="D959" t="s">
        <v>2959</v>
      </c>
      <c r="E959" s="3" t="str">
        <f t="shared" si="25"/>
        <v>U.S. Financials</v>
      </c>
      <c r="F959" s="3" t="s">
        <v>7</v>
      </c>
      <c r="G959" s="3" t="str">
        <f t="shared" si="24"/>
        <v>insert IGNORE into securitymaster(symbol,company,cik,sector,industry,security_type)values('VFH','Vanguard Financials ETF','','U.S. Financials','U.S. Financials','ETF');</v>
      </c>
      <c r="J959" s="3" t="str">
        <f t="shared" si="26"/>
        <v>MK LOADALLPRICESSYMBOL /SYMBOL:VFH</v>
      </c>
    </row>
    <row r="960" spans="1:10" x14ac:dyDescent="0.45">
      <c r="A960" s="3" t="s">
        <v>1679</v>
      </c>
      <c r="B960" s="3" t="s">
        <v>1680</v>
      </c>
      <c r="D960" t="s">
        <v>2965</v>
      </c>
      <c r="E960" s="3" t="str">
        <f t="shared" si="25"/>
        <v>U.S. Technology</v>
      </c>
      <c r="F960" s="3" t="s">
        <v>7</v>
      </c>
      <c r="G960" s="3" t="str">
        <f t="shared" ref="G960:G1023" si="27">"insert IGNORE into securitymaster("&amp;$A$1&amp;","&amp;$B$1&amp;","&amp;$C$1&amp;","&amp;$D$1&amp;","&amp;$E$1&amp;","&amp;$F$1&amp;")values("&amp;IF(A960="null","null", "'"&amp;A960&amp;"'")&amp;","&amp;IF(B960="null","null", "'"&amp;B960&amp;"'")&amp;","&amp;IF(C960="null","null", "'"&amp;C960&amp;"'")&amp;","&amp;IF(D960="null","null", "'"&amp;D960&amp;"'")&amp;","&amp;IF(E960="null","null", "'"&amp;E960&amp;"'")&amp;","&amp;IF(F960="null","null", "'"&amp;F960&amp;"'")&amp;");"</f>
        <v>insert IGNORE into securitymaster(symbol,company,cik,sector,industry,security_type)values('VGT','Vanguard Information Technology ETF','','U.S. Technology','U.S. Technology','ETF');</v>
      </c>
      <c r="J960" s="3" t="str">
        <f t="shared" si="26"/>
        <v>MK LOADALLPRICESSYMBOL /SYMBOL:VGT</v>
      </c>
    </row>
    <row r="961" spans="1:10" x14ac:dyDescent="0.45">
      <c r="A961" s="3" t="s">
        <v>1720</v>
      </c>
      <c r="B961" s="3" t="s">
        <v>1721</v>
      </c>
      <c r="D961" t="s">
        <v>2932</v>
      </c>
      <c r="E961" s="3" t="str">
        <f t="shared" ref="E961:E1001" si="28">D961</f>
        <v>U.S. Health Care</v>
      </c>
      <c r="F961" s="3" t="s">
        <v>7</v>
      </c>
      <c r="G961" s="3" t="str">
        <f t="shared" si="27"/>
        <v>insert IGNORE into securitymaster(symbol,company,cik,sector,industry,security_type)values('VHT','Vanguard Health Care ETF','','U.S. Health Care','U.S. Health Care','ETF');</v>
      </c>
      <c r="J961" s="3" t="str">
        <f t="shared" ref="J961:J1012" si="29">"MK LOADALLPRICESSYMBOL /SYMBOL:"&amp;A961</f>
        <v>MK LOADALLPRICESSYMBOL /SYMBOL:VHT</v>
      </c>
    </row>
    <row r="962" spans="1:10" x14ac:dyDescent="0.45">
      <c r="A962" s="3" t="s">
        <v>1773</v>
      </c>
      <c r="B962" s="3" t="s">
        <v>1774</v>
      </c>
      <c r="D962" t="s">
        <v>2950</v>
      </c>
      <c r="E962" s="3" t="str">
        <f t="shared" si="28"/>
        <v>U.S. Industrials</v>
      </c>
      <c r="F962" s="3" t="s">
        <v>7</v>
      </c>
      <c r="G962" s="3" t="str">
        <f t="shared" si="27"/>
        <v>insert IGNORE into securitymaster(symbol,company,cik,sector,industry,security_type)values('VIS','Vanguard Industrials ETF','','U.S. Industrials','U.S. Industrials','ETF');</v>
      </c>
      <c r="J962" s="3" t="str">
        <f t="shared" si="29"/>
        <v>MK LOADALLPRICESSYMBOL /SYMBOL:VIS</v>
      </c>
    </row>
    <row r="963" spans="1:10" x14ac:dyDescent="0.45">
      <c r="A963" s="3" t="s">
        <v>8</v>
      </c>
      <c r="B963" s="3" t="s">
        <v>1675</v>
      </c>
      <c r="D963" t="s">
        <v>2929</v>
      </c>
      <c r="E963" s="3" t="str">
        <f t="shared" si="28"/>
        <v>U.S. Real Estate</v>
      </c>
      <c r="F963" s="3" t="s">
        <v>7</v>
      </c>
      <c r="G963" s="3" t="str">
        <f t="shared" si="27"/>
        <v>insert IGNORE into securitymaster(symbol,company,cik,sector,industry,security_type)values('VNQ','Vanguard Real Estate ETF','','U.S. Real Estate','U.S. Real Estate','ETF');</v>
      </c>
      <c r="J963" s="3" t="str">
        <f t="shared" si="29"/>
        <v>MK LOADALLPRICESSYMBOL /SYMBOL:VNQ</v>
      </c>
    </row>
    <row r="964" spans="1:10" x14ac:dyDescent="0.45">
      <c r="A964" s="3" t="s">
        <v>1744</v>
      </c>
      <c r="B964" s="3" t="s">
        <v>1745</v>
      </c>
      <c r="D964" t="s">
        <v>2949</v>
      </c>
      <c r="E964" s="3" t="str">
        <f t="shared" si="28"/>
        <v>Global Ex-U.S. Real Estate</v>
      </c>
      <c r="F964" s="3" t="s">
        <v>7</v>
      </c>
      <c r="G964" s="3" t="str">
        <f t="shared" si="27"/>
        <v>insert IGNORE into securitymaster(symbol,company,cik,sector,industry,security_type)values('VNQI','Vanguard Global ex-U.S. Real Estate ETF','','Global Ex-U.S. Real Estate','Global Ex-U.S. Real Estate','ETF');</v>
      </c>
      <c r="J964" s="3" t="str">
        <f t="shared" si="29"/>
        <v>MK LOADALLPRICESSYMBOL /SYMBOL:VNQI</v>
      </c>
    </row>
    <row r="965" spans="1:10" x14ac:dyDescent="0.45">
      <c r="A965" s="3" t="s">
        <v>1919</v>
      </c>
      <c r="B965" s="3" t="s">
        <v>1920</v>
      </c>
      <c r="D965" t="s">
        <v>3005</v>
      </c>
      <c r="E965" s="3" t="str">
        <f t="shared" si="28"/>
        <v>U.S. Telecommunications</v>
      </c>
      <c r="F965" s="3" t="s">
        <v>7</v>
      </c>
      <c r="G965" s="3" t="str">
        <f t="shared" si="27"/>
        <v>insert IGNORE into securitymaster(symbol,company,cik,sector,industry,security_type)values('VOX','Vanguard Communication Services ETF','','U.S. Telecommunications','U.S. Telecommunications','ETF');</v>
      </c>
      <c r="J965" s="3" t="str">
        <f t="shared" si="29"/>
        <v>MK LOADALLPRICESSYMBOL /SYMBOL:VOX</v>
      </c>
    </row>
    <row r="966" spans="1:10" x14ac:dyDescent="0.45">
      <c r="A966" s="3" t="s">
        <v>1795</v>
      </c>
      <c r="B966" s="3" t="s">
        <v>1796</v>
      </c>
      <c r="D966" t="s">
        <v>2997</v>
      </c>
      <c r="E966" s="3" t="str">
        <f t="shared" si="28"/>
        <v>U.S. Utilities</v>
      </c>
      <c r="F966" s="3" t="s">
        <v>7</v>
      </c>
      <c r="G966" s="3" t="str">
        <f t="shared" si="27"/>
        <v>insert IGNORE into securitymaster(symbol,company,cik,sector,industry,security_type)values('VPU','Vanguard Utilities ETF','','U.S. Utilities','U.S. Utilities','ETF');</v>
      </c>
      <c r="J966" s="3" t="str">
        <f t="shared" si="29"/>
        <v>MK LOADALLPRICESSYMBOL /SYMBOL:VPU</v>
      </c>
    </row>
    <row r="967" spans="1:10" x14ac:dyDescent="0.45">
      <c r="A967" s="3" t="s">
        <v>2830</v>
      </c>
      <c r="B967" s="3" t="s">
        <v>2831</v>
      </c>
      <c r="D967" t="s">
        <v>2947</v>
      </c>
      <c r="E967" s="3" t="str">
        <f t="shared" si="28"/>
        <v>U.S. Banks</v>
      </c>
      <c r="F967" s="3" t="s">
        <v>7</v>
      </c>
      <c r="G967" s="3" t="str">
        <f t="shared" si="27"/>
        <v>insert IGNORE into securitymaster(symbol,company,cik,sector,industry,security_type)values('WDRW','Direxion Daily Regional Banks Bear 3X Shares','','U.S. Banks','U.S. Banks','ETF');</v>
      </c>
      <c r="J967" s="3" t="str">
        <f t="shared" si="29"/>
        <v>MK LOADALLPRICESSYMBOL /SYMBOL:WDRW</v>
      </c>
    </row>
    <row r="968" spans="1:10" x14ac:dyDescent="0.45">
      <c r="A968" s="3" t="s">
        <v>2048</v>
      </c>
      <c r="B968" s="3" t="s">
        <v>2049</v>
      </c>
      <c r="D968" t="s">
        <v>2949</v>
      </c>
      <c r="E968" s="3" t="str">
        <f t="shared" si="28"/>
        <v>Global Ex-U.S. Real Estate</v>
      </c>
      <c r="F968" s="3" t="s">
        <v>7</v>
      </c>
      <c r="G968" s="3" t="str">
        <f t="shared" si="27"/>
        <v>insert IGNORE into securitymaster(symbol,company,cik,sector,industry,security_type)values('WPS','iShares International Developed Property ETF','','Global Ex-U.S. Real Estate','Global Ex-U.S. Real Estate','ETF');</v>
      </c>
      <c r="J968" s="3" t="str">
        <f t="shared" si="29"/>
        <v>MK LOADALLPRICESSYMBOL /SYMBOL:WPS</v>
      </c>
    </row>
    <row r="969" spans="1:10" x14ac:dyDescent="0.45">
      <c r="A969" s="3" t="s">
        <v>2642</v>
      </c>
      <c r="B969" s="3" t="s">
        <v>2643</v>
      </c>
      <c r="D969" t="s">
        <v>2929</v>
      </c>
      <c r="E969" s="3" t="str">
        <f t="shared" si="28"/>
        <v>U.S. Real Estate</v>
      </c>
      <c r="F969" s="3" t="s">
        <v>7</v>
      </c>
      <c r="G969" s="3" t="str">
        <f t="shared" si="27"/>
        <v>insert IGNORE into securitymaster(symbol,company,cik,sector,industry,security_type)values('WREI','Invesco Wilshire U.S. REIT ETF','','U.S. Real Estate','U.S. Real Estate','ETF');</v>
      </c>
      <c r="J969" s="3" t="str">
        <f t="shared" si="29"/>
        <v>MK LOADALLPRICESSYMBOL /SYMBOL:WREI</v>
      </c>
    </row>
    <row r="970" spans="1:10" x14ac:dyDescent="0.45">
      <c r="A970" s="3" t="s">
        <v>1878</v>
      </c>
      <c r="B970" s="3" t="s">
        <v>1879</v>
      </c>
      <c r="D970" t="s">
        <v>2945</v>
      </c>
      <c r="E970" s="3" t="str">
        <f t="shared" si="28"/>
        <v>U.S. Aerospace &amp; Defense</v>
      </c>
      <c r="F970" s="3" t="s">
        <v>7</v>
      </c>
      <c r="G970" s="3" t="str">
        <f t="shared" si="27"/>
        <v>insert IGNORE into securitymaster(symbol,company,cik,sector,industry,security_type)values('XAR','SPDR S&amp;P Aerospace &amp; Defense ETF','','U.S. Aerospace &amp; Defense','U.S. Aerospace &amp; Defense','ETF');</v>
      </c>
      <c r="J970" s="3" t="str">
        <f t="shared" si="29"/>
        <v>MK LOADALLPRICESSYMBOL /SYMBOL:XAR</v>
      </c>
    </row>
    <row r="971" spans="1:10" x14ac:dyDescent="0.45">
      <c r="A971" s="3" t="s">
        <v>1748</v>
      </c>
      <c r="B971" s="3" t="s">
        <v>1749</v>
      </c>
      <c r="D971" t="s">
        <v>2928</v>
      </c>
      <c r="E971" s="3" t="str">
        <f t="shared" si="28"/>
        <v>U.S. Biotech</v>
      </c>
      <c r="F971" s="3" t="s">
        <v>7</v>
      </c>
      <c r="G971" s="3" t="str">
        <f t="shared" si="27"/>
        <v>insert IGNORE into securitymaster(symbol,company,cik,sector,industry,security_type)values('XBI','SPDR S&amp;P BIOTECH ETF','','U.S. Biotech','U.S. Biotech','ETF');</v>
      </c>
      <c r="J971" s="3" t="str">
        <f t="shared" si="29"/>
        <v>MK LOADALLPRICESSYMBOL /SYMBOL:XBI</v>
      </c>
    </row>
    <row r="972" spans="1:10" x14ac:dyDescent="0.45">
      <c r="A972" s="3" t="s">
        <v>2135</v>
      </c>
      <c r="B972" s="3" t="s">
        <v>2136</v>
      </c>
      <c r="D972" t="s">
        <v>2988</v>
      </c>
      <c r="E972" s="3" t="str">
        <f t="shared" si="28"/>
        <v>U.S. Health Care Providers &amp; Services</v>
      </c>
      <c r="F972" s="3" t="s">
        <v>7</v>
      </c>
      <c r="G972" s="3" t="str">
        <f t="shared" si="27"/>
        <v>insert IGNORE into securitymaster(symbol,company,cik,sector,industry,security_type)values('XHS','SPDR S&amp;P Health Care Services ETF','','U.S. Health Care Providers &amp; Services','U.S. Health Care Providers &amp; Services','ETF');</v>
      </c>
      <c r="J972" s="3" t="str">
        <f t="shared" si="29"/>
        <v>MK LOADALLPRICESSYMBOL /SYMBOL:XHS</v>
      </c>
    </row>
    <row r="973" spans="1:10" x14ac:dyDescent="0.45">
      <c r="A973" s="3" t="s">
        <v>2245</v>
      </c>
      <c r="B973" s="3" t="s">
        <v>2246</v>
      </c>
      <c r="D973" t="s">
        <v>2965</v>
      </c>
      <c r="E973" s="3" t="str">
        <f t="shared" si="28"/>
        <v>U.S. Technology</v>
      </c>
      <c r="F973" s="3" t="s">
        <v>7</v>
      </c>
      <c r="G973" s="3" t="str">
        <f t="shared" si="27"/>
        <v>insert IGNORE into securitymaster(symbol,company,cik,sector,industry,security_type)values('XITK','SPDR FactSet Innovative Technology ETF','','U.S. Technology','U.S. Technology','ETF');</v>
      </c>
      <c r="J973" s="3" t="str">
        <f t="shared" si="29"/>
        <v>MK LOADALLPRICESSYMBOL /SYMBOL:XITK</v>
      </c>
    </row>
    <row r="974" spans="1:10" x14ac:dyDescent="0.45">
      <c r="A974" s="3" t="s">
        <v>2681</v>
      </c>
      <c r="B974" s="3" t="s">
        <v>2682</v>
      </c>
      <c r="D974" t="s">
        <v>2945</v>
      </c>
      <c r="E974" s="3" t="str">
        <f t="shared" si="28"/>
        <v>U.S. Aerospace &amp; Defense</v>
      </c>
      <c r="F974" s="3" t="s">
        <v>7</v>
      </c>
      <c r="G974" s="3" t="str">
        <f t="shared" si="27"/>
        <v>insert IGNORE into securitymaster(symbol,company,cik,sector,industry,security_type)values('XKFS','SPDR Kensho Future Security ETF','','U.S. Aerospace &amp; Defense','U.S. Aerospace &amp; Defense','ETF');</v>
      </c>
      <c r="J974" s="3" t="str">
        <f t="shared" si="29"/>
        <v>MK LOADALLPRICESSYMBOL /SYMBOL:XKFS</v>
      </c>
    </row>
    <row r="975" spans="1:10" x14ac:dyDescent="0.45">
      <c r="A975" s="3" t="s">
        <v>2739</v>
      </c>
      <c r="B975" s="3" t="s">
        <v>2740</v>
      </c>
      <c r="D975" t="s">
        <v>2973</v>
      </c>
      <c r="E975" s="3" t="str">
        <f t="shared" si="28"/>
        <v>Global Infrastructure</v>
      </c>
      <c r="F975" s="3" t="s">
        <v>7</v>
      </c>
      <c r="G975" s="3" t="str">
        <f t="shared" si="27"/>
        <v>insert IGNORE into securitymaster(symbol,company,cik,sector,industry,security_type)values('XKII','SPDR Kensho Intelligent Structure ETF','','Global Infrastructure','Global Infrastructure','ETF');</v>
      </c>
      <c r="J975" s="3" t="str">
        <f t="shared" si="29"/>
        <v>MK LOADALLPRICESSYMBOL /SYMBOL:XKII</v>
      </c>
    </row>
    <row r="976" spans="1:10" x14ac:dyDescent="0.45">
      <c r="A976" s="3" t="s">
        <v>2742</v>
      </c>
      <c r="B976" s="3" t="s">
        <v>2743</v>
      </c>
      <c r="D976" t="s">
        <v>2971</v>
      </c>
      <c r="E976" s="3" t="str">
        <f t="shared" si="28"/>
        <v>U.S. Transportation</v>
      </c>
      <c r="F976" s="3" t="s">
        <v>7</v>
      </c>
      <c r="G976" s="3" t="str">
        <f t="shared" si="27"/>
        <v>insert IGNORE into securitymaster(symbol,company,cik,sector,industry,security_type)values('XKST','SPDR Kensho Smart Mobility ETF','','U.S. Transportation','U.S. Transportation','ETF');</v>
      </c>
      <c r="J976" s="3" t="str">
        <f t="shared" si="29"/>
        <v>MK LOADALLPRICESSYMBOL /SYMBOL:XKST</v>
      </c>
    </row>
    <row r="977" spans="1:10" x14ac:dyDescent="0.45">
      <c r="A977" s="3" t="s">
        <v>1769</v>
      </c>
      <c r="B977" s="3" t="s">
        <v>1770</v>
      </c>
      <c r="D977" t="s">
        <v>2996</v>
      </c>
      <c r="E977" s="3" t="str">
        <f t="shared" si="28"/>
        <v>U.S. Basic Materials</v>
      </c>
      <c r="F977" s="3" t="s">
        <v>7</v>
      </c>
      <c r="G977" s="3" t="str">
        <f t="shared" si="27"/>
        <v>insert IGNORE into securitymaster(symbol,company,cik,sector,industry,security_type)values('XLB','Materials Select Sector SPDR Fund','','U.S. Basic Materials','U.S. Basic Materials','ETF');</v>
      </c>
      <c r="J977" s="3" t="str">
        <f t="shared" si="29"/>
        <v>MK LOADALLPRICESSYMBOL /SYMBOL:XLB</v>
      </c>
    </row>
    <row r="978" spans="1:10" x14ac:dyDescent="0.45">
      <c r="A978" s="3" t="s">
        <v>1802</v>
      </c>
      <c r="B978" s="3" t="s">
        <v>1803</v>
      </c>
      <c r="D978" t="s">
        <v>3005</v>
      </c>
      <c r="E978" s="3" t="str">
        <f t="shared" si="28"/>
        <v>U.S. Telecommunications</v>
      </c>
      <c r="F978" s="3" t="s">
        <v>7</v>
      </c>
      <c r="G978" s="3" t="str">
        <f t="shared" si="27"/>
        <v>insert IGNORE into securitymaster(symbol,company,cik,sector,industry,security_type)values('XLC','Communication Services Select Sector SPDR Fund','','U.S. Telecommunications','U.S. Telecommunications','ETF');</v>
      </c>
      <c r="J978" s="3" t="str">
        <f t="shared" si="29"/>
        <v>MK LOADALLPRICESSYMBOL /SYMBOL:XLC</v>
      </c>
    </row>
    <row r="979" spans="1:10" x14ac:dyDescent="0.45">
      <c r="A979" s="3" t="s">
        <v>1690</v>
      </c>
      <c r="B979" s="3" t="s">
        <v>1691</v>
      </c>
      <c r="D979" t="s">
        <v>2944</v>
      </c>
      <c r="E979" s="3" t="str">
        <f t="shared" si="28"/>
        <v>U.S. Energy</v>
      </c>
      <c r="F979" s="3" t="s">
        <v>7</v>
      </c>
      <c r="G979" s="3" t="str">
        <f t="shared" si="27"/>
        <v>insert IGNORE into securitymaster(symbol,company,cik,sector,industry,security_type)values('XLE','Energy Select Sector SPDR Fund','','U.S. Energy','U.S. Energy','ETF');</v>
      </c>
      <c r="J979" s="3" t="str">
        <f t="shared" si="29"/>
        <v>MK LOADALLPRICESSYMBOL /SYMBOL:XLE</v>
      </c>
    </row>
    <row r="980" spans="1:10" x14ac:dyDescent="0.45">
      <c r="A980" s="3" t="s">
        <v>1670</v>
      </c>
      <c r="B980" s="3" t="s">
        <v>1671</v>
      </c>
      <c r="D980" t="s">
        <v>2959</v>
      </c>
      <c r="E980" s="3" t="str">
        <f t="shared" si="28"/>
        <v>U.S. Financials</v>
      </c>
      <c r="F980" s="3" t="s">
        <v>7</v>
      </c>
      <c r="G980" s="3" t="str">
        <f t="shared" si="27"/>
        <v>insert IGNORE into securitymaster(symbol,company,cik,sector,industry,security_type)values('XLF','Financial Select Sector SPDR Fund','','U.S. Financials','U.S. Financials','ETF');</v>
      </c>
      <c r="J980" s="3" t="str">
        <f t="shared" si="29"/>
        <v>MK LOADALLPRICESSYMBOL /SYMBOL:XLF</v>
      </c>
    </row>
    <row r="981" spans="1:10" x14ac:dyDescent="0.45">
      <c r="A981" s="3" t="s">
        <v>1697</v>
      </c>
      <c r="B981" s="3" t="s">
        <v>1698</v>
      </c>
      <c r="D981" t="s">
        <v>2950</v>
      </c>
      <c r="E981" s="3" t="str">
        <f t="shared" si="28"/>
        <v>U.S. Industrials</v>
      </c>
      <c r="F981" s="3" t="s">
        <v>7</v>
      </c>
      <c r="G981" s="3" t="str">
        <f t="shared" si="27"/>
        <v>insert IGNORE into securitymaster(symbol,company,cik,sector,industry,security_type)values('XLI','Industrial Select Sector SPDR Fund','','U.S. Industrials','U.S. Industrials','ETF');</v>
      </c>
      <c r="J981" s="3" t="str">
        <f t="shared" si="29"/>
        <v>MK LOADALLPRICESSYMBOL /SYMBOL:XLI</v>
      </c>
    </row>
    <row r="982" spans="1:10" x14ac:dyDescent="0.45">
      <c r="A982" s="3" t="s">
        <v>1683</v>
      </c>
      <c r="B982" s="3" t="s">
        <v>1684</v>
      </c>
      <c r="D982" t="s">
        <v>2965</v>
      </c>
      <c r="E982" s="3" t="str">
        <f t="shared" si="28"/>
        <v>U.S. Technology</v>
      </c>
      <c r="F982" s="3" t="s">
        <v>7</v>
      </c>
      <c r="G982" s="3" t="str">
        <f t="shared" si="27"/>
        <v>insert IGNORE into securitymaster(symbol,company,cik,sector,industry,security_type)values('XLK','Technology Select Sector SPDR Fund','','U.S. Technology','U.S. Technology','ETF');</v>
      </c>
      <c r="J982" s="3" t="str">
        <f t="shared" si="29"/>
        <v>MK LOADALLPRICESSYMBOL /SYMBOL:XLK</v>
      </c>
    </row>
    <row r="983" spans="1:10" x14ac:dyDescent="0.45">
      <c r="A983" s="3" t="s">
        <v>1711</v>
      </c>
      <c r="B983" s="3" t="s">
        <v>1712</v>
      </c>
      <c r="D983" t="s">
        <v>2978</v>
      </c>
      <c r="E983" s="3" t="str">
        <f t="shared" si="28"/>
        <v>U.S. Consumer Non-cyclicals</v>
      </c>
      <c r="F983" s="3" t="s">
        <v>7</v>
      </c>
      <c r="G983" s="3" t="str">
        <f t="shared" si="27"/>
        <v>insert IGNORE into securitymaster(symbol,company,cik,sector,industry,security_type)values('XLP','Consumer Staples Select Sector SPDR Fund','','U.S. Consumer Non-cyclicals','U.S. Consumer Non-cyclicals','ETF');</v>
      </c>
      <c r="J983" s="3" t="str">
        <f t="shared" si="29"/>
        <v>MK LOADALLPRICESSYMBOL /SYMBOL:XLP</v>
      </c>
    </row>
    <row r="984" spans="1:10" x14ac:dyDescent="0.45">
      <c r="A984" s="3" t="s">
        <v>1814</v>
      </c>
      <c r="B984" s="3" t="s">
        <v>1815</v>
      </c>
      <c r="D984" t="s">
        <v>2929</v>
      </c>
      <c r="E984" s="3" t="str">
        <f t="shared" si="28"/>
        <v>U.S. Real Estate</v>
      </c>
      <c r="F984" s="3" t="s">
        <v>7</v>
      </c>
      <c r="G984" s="3" t="str">
        <f t="shared" si="27"/>
        <v>insert IGNORE into securitymaster(symbol,company,cik,sector,industry,security_type)values('XLRE','Real Estate Select Sector SPDR Fund','','U.S. Real Estate','U.S. Real Estate','ETF');</v>
      </c>
      <c r="J984" s="3" t="str">
        <f t="shared" si="29"/>
        <v>MK LOADALLPRICESSYMBOL /SYMBOL:XLRE</v>
      </c>
    </row>
    <row r="985" spans="1:10" x14ac:dyDescent="0.45">
      <c r="A985" s="3" t="s">
        <v>1731</v>
      </c>
      <c r="B985" s="3" t="s">
        <v>1732</v>
      </c>
      <c r="D985" t="s">
        <v>2997</v>
      </c>
      <c r="E985" s="3" t="str">
        <f t="shared" si="28"/>
        <v>U.S. Utilities</v>
      </c>
      <c r="F985" s="3" t="s">
        <v>7</v>
      </c>
      <c r="G985" s="3" t="str">
        <f t="shared" si="27"/>
        <v>insert IGNORE into securitymaster(symbol,company,cik,sector,industry,security_type)values('XLU','Utilities Select Sector SPDR Fund','','U.S. Utilities','U.S. Utilities','ETF');</v>
      </c>
      <c r="J985" s="3" t="str">
        <f t="shared" si="29"/>
        <v>MK LOADALLPRICESSYMBOL /SYMBOL:XLU</v>
      </c>
    </row>
    <row r="986" spans="1:10" x14ac:dyDescent="0.45">
      <c r="A986" s="3" t="s">
        <v>1686</v>
      </c>
      <c r="B986" s="3" t="s">
        <v>1687</v>
      </c>
      <c r="D986" t="s">
        <v>2932</v>
      </c>
      <c r="E986" s="3" t="str">
        <f t="shared" si="28"/>
        <v>U.S. Health Care</v>
      </c>
      <c r="F986" s="3" t="s">
        <v>7</v>
      </c>
      <c r="G986" s="3" t="str">
        <f t="shared" si="27"/>
        <v>insert IGNORE into securitymaster(symbol,company,cik,sector,industry,security_type)values('XLV','Health Care Select Sector SPDR Fund','','U.S. Health Care','U.S. Health Care','ETF');</v>
      </c>
      <c r="J986" s="3" t="str">
        <f t="shared" si="29"/>
        <v>MK LOADALLPRICESSYMBOL /SYMBOL:XLV</v>
      </c>
    </row>
    <row r="987" spans="1:10" x14ac:dyDescent="0.45">
      <c r="A987" s="3" t="s">
        <v>26</v>
      </c>
      <c r="B987" s="3" t="s">
        <v>1694</v>
      </c>
      <c r="D987" t="s">
        <v>2979</v>
      </c>
      <c r="E987" s="3" t="str">
        <f t="shared" si="28"/>
        <v>U.S. Consumer Cyclicals</v>
      </c>
      <c r="F987" s="3" t="s">
        <v>7</v>
      </c>
      <c r="G987" s="3" t="str">
        <f t="shared" si="27"/>
        <v>insert IGNORE into securitymaster(symbol,company,cik,sector,industry,security_type)values('XLY','Consumer Discretionary Select Sector SPDR Fund','','U.S. Consumer Cyclicals','U.S. Consumer Cyclicals','ETF');</v>
      </c>
      <c r="J987" s="3" t="str">
        <f t="shared" si="29"/>
        <v>MK LOADALLPRICESSYMBOL /SYMBOL:XLY</v>
      </c>
    </row>
    <row r="988" spans="1:10" x14ac:dyDescent="0.45">
      <c r="A988" s="3" t="s">
        <v>1977</v>
      </c>
      <c r="B988" s="3" t="s">
        <v>1978</v>
      </c>
      <c r="D988" t="s">
        <v>2965</v>
      </c>
      <c r="E988" s="3" t="str">
        <f t="shared" si="28"/>
        <v>U.S. Technology</v>
      </c>
      <c r="F988" s="3" t="s">
        <v>7</v>
      </c>
      <c r="G988" s="3" t="str">
        <f t="shared" si="27"/>
        <v>insert IGNORE into securitymaster(symbol,company,cik,sector,industry,security_type)values('XNTK','SPDR NYSE Technology ETF','','U.S. Technology','U.S. Technology','ETF');</v>
      </c>
      <c r="J988" s="3" t="str">
        <f t="shared" si="29"/>
        <v>MK LOADALLPRICESSYMBOL /SYMBOL:XNTK</v>
      </c>
    </row>
    <row r="989" spans="1:10" x14ac:dyDescent="0.45">
      <c r="A989" s="3" t="s">
        <v>1785</v>
      </c>
      <c r="B989" s="3" t="s">
        <v>1786</v>
      </c>
      <c r="D989" t="s">
        <v>2948</v>
      </c>
      <c r="E989" s="3" t="str">
        <f t="shared" si="28"/>
        <v>U.S. Oil &amp; Gas Exploration &amp; Production</v>
      </c>
      <c r="F989" s="3" t="s">
        <v>7</v>
      </c>
      <c r="G989" s="3" t="str">
        <f t="shared" si="27"/>
        <v>insert IGNORE into securitymaster(symbol,company,cik,sector,industry,security_type)values('XOP','SPDR S&amp;P Oil &amp; Gas Exploration &amp; Production ETF','','U.S. Oil &amp; Gas Exploration &amp; Production','U.S. Oil &amp; Gas Exploration &amp; Production','ETF');</v>
      </c>
      <c r="J989" s="3" t="str">
        <f t="shared" si="29"/>
        <v>MK LOADALLPRICESSYMBOL /SYMBOL:XOP</v>
      </c>
    </row>
    <row r="990" spans="1:10" x14ac:dyDescent="0.45">
      <c r="A990" s="3" t="s">
        <v>2073</v>
      </c>
      <c r="B990" s="3" t="s">
        <v>2074</v>
      </c>
      <c r="D990" t="s">
        <v>3022</v>
      </c>
      <c r="E990" s="3" t="str">
        <f t="shared" si="28"/>
        <v>U.S. Software</v>
      </c>
      <c r="F990" s="3" t="s">
        <v>7</v>
      </c>
      <c r="G990" s="3" t="str">
        <f t="shared" si="27"/>
        <v>insert IGNORE into securitymaster(symbol,company,cik,sector,industry,security_type)values('XSW','SPDR S&amp;P Software &amp; Services ETF','','U.S. Software','U.S. Software','ETF');</v>
      </c>
      <c r="J990" s="3" t="str">
        <f t="shared" si="29"/>
        <v>MK LOADALLPRICESSYMBOL /SYMBOL:XSW</v>
      </c>
    </row>
    <row r="991" spans="1:10" x14ac:dyDescent="0.45">
      <c r="A991" s="3" t="s">
        <v>1835</v>
      </c>
      <c r="B991" s="3" t="s">
        <v>1836</v>
      </c>
      <c r="D991" t="s">
        <v>2925</v>
      </c>
      <c r="E991" s="3" t="str">
        <f t="shared" si="28"/>
        <v>Global Technology</v>
      </c>
      <c r="F991" s="3" t="s">
        <v>7</v>
      </c>
      <c r="G991" s="3" t="str">
        <f t="shared" si="27"/>
        <v>insert IGNORE into securitymaster(symbol,company,cik,sector,industry,security_type)values('XT','iShares Exponential Technologies ETF','','Global Technology','Global Technology','ETF');</v>
      </c>
      <c r="J991" s="3" t="str">
        <f t="shared" si="29"/>
        <v>MK LOADALLPRICESSYMBOL /SYMBOL:XT</v>
      </c>
    </row>
    <row r="992" spans="1:10" x14ac:dyDescent="0.45">
      <c r="A992" s="3" t="s">
        <v>2809</v>
      </c>
      <c r="B992" s="3" t="s">
        <v>2810</v>
      </c>
      <c r="D992" t="s">
        <v>3023</v>
      </c>
      <c r="E992" s="3" t="str">
        <f t="shared" si="28"/>
        <v>U.S. Technology Equipment</v>
      </c>
      <c r="F992" s="3" t="s">
        <v>7</v>
      </c>
      <c r="G992" s="3" t="str">
        <f t="shared" si="27"/>
        <v>insert IGNORE into securitymaster(symbol,company,cik,sector,industry,security_type)values('XTH','SPDR S&amp;P Technology Hardware ETF','','U.S. Technology Equipment','U.S. Technology Equipment','ETF');</v>
      </c>
      <c r="J992" s="3" t="str">
        <f t="shared" si="29"/>
        <v>MK LOADALLPRICESSYMBOL /SYMBOL:XTH</v>
      </c>
    </row>
    <row r="993" spans="1:10" x14ac:dyDescent="0.45">
      <c r="A993" s="3" t="s">
        <v>2112</v>
      </c>
      <c r="B993" s="3" t="s">
        <v>2113</v>
      </c>
      <c r="D993" t="s">
        <v>3005</v>
      </c>
      <c r="E993" s="3" t="str">
        <f t="shared" si="28"/>
        <v>U.S. Telecommunications</v>
      </c>
      <c r="F993" s="3" t="s">
        <v>7</v>
      </c>
      <c r="G993" s="3" t="str">
        <f t="shared" si="27"/>
        <v>insert IGNORE into securitymaster(symbol,company,cik,sector,industry,security_type)values('XTL','SPDR S&amp;P Telecom ETF','','U.S. Telecommunications','U.S. Telecommunications','ETF');</v>
      </c>
      <c r="J993" s="3" t="str">
        <f t="shared" si="29"/>
        <v>MK LOADALLPRICESSYMBOL /SYMBOL:XTL</v>
      </c>
    </row>
    <row r="994" spans="1:10" x14ac:dyDescent="0.45">
      <c r="A994" s="3" t="s">
        <v>2272</v>
      </c>
      <c r="B994" s="3" t="s">
        <v>2273</v>
      </c>
      <c r="D994" t="s">
        <v>2961</v>
      </c>
      <c r="E994" s="3" t="str">
        <f t="shared" si="28"/>
        <v>U.S. Internet</v>
      </c>
      <c r="F994" s="3" t="s">
        <v>7</v>
      </c>
      <c r="G994" s="3" t="str">
        <f t="shared" si="27"/>
        <v>insert IGNORE into securitymaster(symbol,company,cik,sector,industry,security_type)values('XWEB','SPDR S&amp;P Internet ETF','','U.S. Internet','U.S. Internet','ETF');</v>
      </c>
      <c r="J994" s="3" t="str">
        <f t="shared" si="29"/>
        <v>MK LOADALLPRICESSYMBOL /SYMBOL:XWEB</v>
      </c>
    </row>
    <row r="995" spans="1:10" x14ac:dyDescent="0.45">
      <c r="A995" s="3" t="s">
        <v>2610</v>
      </c>
      <c r="B995" s="3" t="s">
        <v>2611</v>
      </c>
      <c r="D995" t="s">
        <v>2924</v>
      </c>
      <c r="E995" s="3" t="str">
        <f t="shared" si="28"/>
        <v>Global Renewable Energy</v>
      </c>
      <c r="F995" s="3" t="s">
        <v>7</v>
      </c>
      <c r="G995" s="3" t="str">
        <f t="shared" si="27"/>
        <v>insert IGNORE into securitymaster(symbol,company,cik,sector,industry,security_type)values('YLCO','Global X YieldCo Index ETF','','Global Renewable Energy','Global Renewable Energy','ETF');</v>
      </c>
      <c r="J995" s="3" t="str">
        <f t="shared" si="29"/>
        <v>MK LOADALLPRICESSYMBOL /SYMBOL:YLCO</v>
      </c>
    </row>
    <row r="996" spans="1:10" x14ac:dyDescent="0.45">
      <c r="A996" s="3" t="s">
        <v>2581</v>
      </c>
      <c r="B996" s="3" t="s">
        <v>2582</v>
      </c>
      <c r="D996" t="s">
        <v>2926</v>
      </c>
      <c r="E996" s="3" t="str">
        <f t="shared" si="28"/>
        <v>U.S. MLPs</v>
      </c>
      <c r="F996" s="3" t="s">
        <v>7</v>
      </c>
      <c r="G996" s="3" t="str">
        <f t="shared" si="27"/>
        <v>insert IGNORE into securitymaster(symbol,company,cik,sector,industry,security_type)values('YMLI','VanEck Vectors High Income Infrastructure MLP ETF','','U.S. MLPs','U.S. MLPs','ETF');</v>
      </c>
      <c r="J996" s="3" t="str">
        <f t="shared" si="29"/>
        <v>MK LOADALLPRICESSYMBOL /SYMBOL:YMLI</v>
      </c>
    </row>
    <row r="997" spans="1:10" x14ac:dyDescent="0.45">
      <c r="A997" s="3" t="s">
        <v>2319</v>
      </c>
      <c r="B997" s="3" t="s">
        <v>2320</v>
      </c>
      <c r="D997" t="s">
        <v>2926</v>
      </c>
      <c r="E997" s="3" t="str">
        <f t="shared" si="28"/>
        <v>U.S. MLPs</v>
      </c>
      <c r="F997" s="3" t="s">
        <v>7</v>
      </c>
      <c r="G997" s="3" t="str">
        <f t="shared" si="27"/>
        <v>insert IGNORE into securitymaster(symbol,company,cik,sector,industry,security_type)values('YMLP','VanEck Vectors High Income MLP ETF','','U.S. MLPs','U.S. MLPs','ETF');</v>
      </c>
      <c r="J997" s="3" t="str">
        <f t="shared" si="29"/>
        <v>MK LOADALLPRICESSYMBOL /SYMBOL:YMLP</v>
      </c>
    </row>
    <row r="998" spans="1:10" x14ac:dyDescent="0.45">
      <c r="A998" s="3" t="s">
        <v>2777</v>
      </c>
      <c r="B998" s="3" t="s">
        <v>2778</v>
      </c>
      <c r="D998" t="s">
        <v>2928</v>
      </c>
      <c r="E998" s="3" t="str">
        <f t="shared" si="28"/>
        <v>U.S. Biotech</v>
      </c>
      <c r="F998" s="3" t="s">
        <v>7</v>
      </c>
      <c r="G998" s="3" t="str">
        <f t="shared" si="27"/>
        <v>insert IGNORE into securitymaster(symbol,company,cik,sector,industry,security_type)values('ZBIO','ProShares UltraPro Short Nasdaq Biotechnology','','U.S. Biotech','U.S. Biotech','ETF');</v>
      </c>
      <c r="J998" s="3" t="str">
        <f t="shared" si="29"/>
        <v>MK LOADALLPRICESSYMBOL /SYMBOL:ZBIO</v>
      </c>
    </row>
    <row r="999" spans="1:10" x14ac:dyDescent="0.45">
      <c r="A999" s="3" t="s">
        <v>2281</v>
      </c>
      <c r="B999" s="3" t="s">
        <v>2282</v>
      </c>
      <c r="D999" t="s">
        <v>2926</v>
      </c>
      <c r="E999" s="3" t="str">
        <f t="shared" si="28"/>
        <v>U.S. MLPs</v>
      </c>
      <c r="F999" s="3" t="s">
        <v>7</v>
      </c>
      <c r="G999" s="3" t="str">
        <f t="shared" si="27"/>
        <v>insert IGNORE into securitymaster(symbol,company,cik,sector,industry,security_type)values('ZMLP','Direxion Zacks MLP High Income Index Shares','','U.S. MLPs','U.S. MLPs','ETF');</v>
      </c>
      <c r="J999" s="3" t="str">
        <f t="shared" si="29"/>
        <v>MK LOADALLPRICESSYMBOL /SYMBOL:ZMLP</v>
      </c>
    </row>
    <row r="1000" spans="1:10" x14ac:dyDescent="0.45">
      <c r="A1000" s="3" t="s">
        <v>3025</v>
      </c>
      <c r="B1000" t="s">
        <v>3026</v>
      </c>
      <c r="D1000" s="3" t="s">
        <v>3027</v>
      </c>
      <c r="E1000" t="str">
        <f t="shared" si="28"/>
        <v>Medical Products</v>
      </c>
      <c r="F1000" s="3" t="s">
        <v>56</v>
      </c>
      <c r="G1000" t="str">
        <f t="shared" si="27"/>
        <v>insert IGNORE into securitymaster(symbol,company,cik,sector,industry,security_type)values('APHA','Aphria Inc','','Medical Products','Medical Products','EQUITY');</v>
      </c>
      <c r="J1000" t="str">
        <f t="shared" si="29"/>
        <v>MK LOADALLPRICESSYMBOL /SYMBOL:APHA</v>
      </c>
    </row>
    <row r="1001" spans="1:10" x14ac:dyDescent="0.45">
      <c r="A1001" s="3" t="s">
        <v>3028</v>
      </c>
      <c r="B1001" t="s">
        <v>3029</v>
      </c>
      <c r="D1001" s="3" t="s">
        <v>3030</v>
      </c>
      <c r="E1001" t="str">
        <f t="shared" si="28"/>
        <v>Equity Miscellaneous</v>
      </c>
      <c r="F1001" s="3" t="s">
        <v>7</v>
      </c>
      <c r="G1001" t="str">
        <f t="shared" si="27"/>
        <v>insert IGNORE into securitymaster(symbol,company,cik,sector,industry,security_type)values('PAWZ','ProShares Pet Care ETF','','Equity Miscellaneous','Equity Miscellaneous','ETF');</v>
      </c>
      <c r="J1001" t="str">
        <f t="shared" si="29"/>
        <v>MK LOADALLPRICESSYMBOL /SYMBOL:PAWZ</v>
      </c>
    </row>
    <row r="1002" spans="1:10" x14ac:dyDescent="0.45">
      <c r="A1002" s="3" t="s">
        <v>3032</v>
      </c>
      <c r="B1002" t="s">
        <v>3033</v>
      </c>
      <c r="D1002" s="3" t="s">
        <v>3034</v>
      </c>
      <c r="E1002" s="3" t="s">
        <v>1421</v>
      </c>
      <c r="F1002" s="3" t="s">
        <v>56</v>
      </c>
      <c r="G1002" s="3" t="str">
        <f t="shared" si="27"/>
        <v>insert IGNORE into securitymaster(symbol,company,cik,sector,industry,security_type)values('GLPG','Galapagos NV','','Healthcare ','Biotechnology','EQUITY');</v>
      </c>
      <c r="J1002" t="str">
        <f t="shared" si="29"/>
        <v>MK LOADALLPRICESSYMBOL /SYMBOL:GLPG</v>
      </c>
    </row>
    <row r="1003" spans="1:10" x14ac:dyDescent="0.45">
      <c r="A1003" s="3" t="s">
        <v>3036</v>
      </c>
      <c r="B1003" t="s">
        <v>3037</v>
      </c>
      <c r="D1003" s="3" t="s">
        <v>63</v>
      </c>
      <c r="E1003" s="3" t="s">
        <v>63</v>
      </c>
      <c r="F1003" s="3" t="s">
        <v>7</v>
      </c>
      <c r="G1003" t="str">
        <f t="shared" si="27"/>
        <v>insert IGNORE into securitymaster(symbol,company,cik,sector,industry,security_type)values('NEAR','iShares Short Maturity Bond ETF','','Ultrashort Bond','Ultrashort Bond','ETF');</v>
      </c>
      <c r="J1003" t="str">
        <f t="shared" si="29"/>
        <v>MK LOADALLPRICESSYMBOL /SYMBOL:NEAR</v>
      </c>
    </row>
    <row r="1004" spans="1:10" x14ac:dyDescent="0.45">
      <c r="A1004" s="3" t="s">
        <v>3038</v>
      </c>
      <c r="B1004" s="3" t="s">
        <v>3039</v>
      </c>
      <c r="D1004" s="3" t="s">
        <v>3040</v>
      </c>
      <c r="E1004" s="3" t="s">
        <v>3040</v>
      </c>
      <c r="F1004" s="3" t="s">
        <v>7</v>
      </c>
      <c r="G1004" t="str">
        <f t="shared" si="27"/>
        <v>insert IGNORE into securitymaster(symbol,company,cik,sector,industry,security_type)values('SCHF','Schwab International Equity','','International Equity','International Equity','ETF');</v>
      </c>
      <c r="J1004" t="str">
        <f t="shared" si="29"/>
        <v>MK LOADALLPRICESSYMBOL /SYMBOL:SCHF</v>
      </c>
    </row>
    <row r="1005" spans="1:10" x14ac:dyDescent="0.45">
      <c r="A1005" s="3" t="s">
        <v>3041</v>
      </c>
      <c r="B1005" s="3" t="s">
        <v>3042</v>
      </c>
      <c r="D1005" s="3" t="s">
        <v>3040</v>
      </c>
      <c r="E1005" s="3" t="s">
        <v>3040</v>
      </c>
      <c r="F1005" s="3" t="s">
        <v>7</v>
      </c>
      <c r="G1005" t="str">
        <f t="shared" si="27"/>
        <v>insert IGNORE into securitymaster(symbol,company,cik,sector,industry,security_type)values('IXUS','iShares Core MSCI Total International Stock','','International Equity','International Equity','ETF');</v>
      </c>
      <c r="J1005" t="str">
        <f t="shared" si="29"/>
        <v>MK LOADALLPRICESSYMBOL /SYMBOL:IXUS</v>
      </c>
    </row>
    <row r="1006" spans="1:10" x14ac:dyDescent="0.45">
      <c r="A1006" s="3" t="s">
        <v>3043</v>
      </c>
      <c r="B1006" s="3" t="s">
        <v>3044</v>
      </c>
      <c r="D1006" s="3" t="s">
        <v>3040</v>
      </c>
      <c r="E1006" s="3" t="s">
        <v>3040</v>
      </c>
      <c r="F1006" s="3" t="s">
        <v>7</v>
      </c>
      <c r="G1006" t="str">
        <f t="shared" si="27"/>
        <v>insert IGNORE into securitymaster(symbol,company,cik,sector,industry,security_type)values('DBEF','Xtrackers MSCI EAFE Hedged Equity','','International Equity','International Equity','ETF');</v>
      </c>
      <c r="J1006" t="str">
        <f t="shared" si="29"/>
        <v>MK LOADALLPRICESSYMBOL /SYMBOL:DBEF</v>
      </c>
    </row>
    <row r="1007" spans="1:10" x14ac:dyDescent="0.45">
      <c r="A1007" s="3" t="s">
        <v>3045</v>
      </c>
      <c r="B1007" s="3" t="s">
        <v>3046</v>
      </c>
      <c r="D1007" s="3" t="s">
        <v>3040</v>
      </c>
      <c r="E1007" s="3" t="s">
        <v>3040</v>
      </c>
      <c r="F1007" s="3" t="s">
        <v>7</v>
      </c>
      <c r="G1007" t="str">
        <f t="shared" si="27"/>
        <v>insert IGNORE into securitymaster(symbol,company,cik,sector,industry,security_type)values('IEFA','iShares Core MSCI EAFE','','International Equity','International Equity','ETF');</v>
      </c>
      <c r="J1007" t="str">
        <f t="shared" si="29"/>
        <v>MK LOADALLPRICESSYMBOL /SYMBOL:IEFA</v>
      </c>
    </row>
    <row r="1008" spans="1:10" x14ac:dyDescent="0.45">
      <c r="A1008" s="3" t="s">
        <v>3048</v>
      </c>
      <c r="B1008" t="s">
        <v>3049</v>
      </c>
      <c r="D1008" s="3" t="s">
        <v>1428</v>
      </c>
      <c r="E1008" s="3" t="s">
        <v>1428</v>
      </c>
      <c r="F1008" s="3" t="s">
        <v>7</v>
      </c>
      <c r="G1008" t="str">
        <f t="shared" si="27"/>
        <v>insert IGNORE into securitymaster(symbol,company,cik,sector,industry,security_type)values('EQL','ALPS Equal Sector Weight ETF','','Large Blend','Large Blend','ETF');</v>
      </c>
      <c r="J1008" t="str">
        <f t="shared" si="29"/>
        <v>MK LOADALLPRICESSYMBOL /SYMBOL:EQL</v>
      </c>
    </row>
    <row r="1009" spans="1:10" x14ac:dyDescent="0.45">
      <c r="A1009" s="3" t="s">
        <v>3050</v>
      </c>
      <c r="B1009" t="s">
        <v>3051</v>
      </c>
      <c r="D1009" s="3" t="s">
        <v>3052</v>
      </c>
      <c r="E1009" s="3" t="s">
        <v>3052</v>
      </c>
      <c r="F1009" s="3" t="s">
        <v>7</v>
      </c>
      <c r="G1009" t="str">
        <f t="shared" si="27"/>
        <v>insert IGNORE into securitymaster(symbol,company,cik,sector,industry,security_type)values('USHG','AGFiQ Dynamic Hedged U.S. Equity ETF','','Long-Short Equity','Long-Short Equity','ETF');</v>
      </c>
      <c r="J1009" t="str">
        <f t="shared" si="29"/>
        <v>MK LOADALLPRICESSYMBOL /SYMBOL:USHG</v>
      </c>
    </row>
    <row r="1010" spans="1:10" x14ac:dyDescent="0.45">
      <c r="A1010" s="3" t="s">
        <v>3054</v>
      </c>
      <c r="B1010" s="3" t="s">
        <v>3055</v>
      </c>
      <c r="D1010" s="3" t="s">
        <v>3056</v>
      </c>
      <c r="E1010" s="3" t="s">
        <v>3056</v>
      </c>
      <c r="F1010" s="3" t="s">
        <v>7</v>
      </c>
      <c r="G1010" t="str">
        <f t="shared" si="27"/>
        <v>insert IGNORE into securitymaster(symbol,company,cik,sector,industry,security_type)values('MCHI','iShares MSCI China ETF','','Equity Large Cap','Equity Large Cap','ETF');</v>
      </c>
      <c r="J1010" t="str">
        <f t="shared" si="29"/>
        <v>MK LOADALLPRICESSYMBOL /SYMBOL:MCHI</v>
      </c>
    </row>
    <row r="1011" spans="1:10" x14ac:dyDescent="0.45">
      <c r="A1011" s="3" t="s">
        <v>3057</v>
      </c>
      <c r="B1011" s="3" t="s">
        <v>3058</v>
      </c>
      <c r="D1011" s="3" t="s">
        <v>1665</v>
      </c>
      <c r="E1011" s="3" t="s">
        <v>3059</v>
      </c>
      <c r="F1011" s="3" t="s">
        <v>56</v>
      </c>
      <c r="G1011" t="str">
        <f t="shared" si="27"/>
        <v>insert IGNORE into securitymaster(symbol,company,cik,sector,industry,security_type)values('SBSW','Sibayne-Stillwater','','Basic Materials','Gold','EQUITY');</v>
      </c>
      <c r="J1011" t="str">
        <f t="shared" si="29"/>
        <v>MK LOADALLPRICESSYMBOL /SYMBOL:SBSW</v>
      </c>
    </row>
    <row r="1012" spans="1:10" x14ac:dyDescent="0.45">
      <c r="A1012" s="3" t="s">
        <v>3061</v>
      </c>
      <c r="B1012" t="s">
        <v>3062</v>
      </c>
      <c r="D1012" t="s">
        <v>28</v>
      </c>
      <c r="E1012" t="s">
        <v>3063</v>
      </c>
      <c r="F1012" s="3" t="s">
        <v>56</v>
      </c>
      <c r="G1012" s="3" t="str">
        <f t="shared" si="27"/>
        <v>insert IGNORE into securitymaster(symbol,company,cik,sector,industry,security_type)values('NEXCF','NexTech AR Solutions Corp','','Consumer Cyclical','Internet Retail','EQUITY');</v>
      </c>
      <c r="J1012" t="str">
        <f t="shared" si="29"/>
        <v>MK LOADALLPRICESSYMBOL /SYMBOL:NEXCF</v>
      </c>
    </row>
    <row r="1014" spans="1:10" x14ac:dyDescent="0.45">
      <c r="A1014" s="3" t="s">
        <v>3064</v>
      </c>
      <c r="B1014" t="s">
        <v>3068</v>
      </c>
      <c r="D1014" s="3" t="s">
        <v>3069</v>
      </c>
      <c r="E1014" s="3" t="s">
        <v>3069</v>
      </c>
      <c r="F1014" s="3" t="s">
        <v>7</v>
      </c>
      <c r="G1014" s="3" t="str">
        <f t="shared" si="27"/>
        <v>insert IGNORE into securitymaster(symbol,company,cik,sector,industry,security_type)values('ILF','iShares Latin America 40 ETF','','Latin America','Latin America','ETF');</v>
      </c>
    </row>
    <row r="1015" spans="1:10" x14ac:dyDescent="0.45">
      <c r="A1015" s="3" t="s">
        <v>3065</v>
      </c>
      <c r="B1015" t="s">
        <v>3070</v>
      </c>
      <c r="D1015" s="3" t="s">
        <v>3071</v>
      </c>
      <c r="E1015" s="3" t="s">
        <v>3071</v>
      </c>
      <c r="F1015" s="3" t="s">
        <v>7</v>
      </c>
      <c r="G1015" s="3" t="str">
        <f t="shared" si="27"/>
        <v>insert IGNORE into securitymaster(symbol,company,cik,sector,industry,security_type)values('EWG','iShares MSCI Germany ETF','','Germany','Germany','ETF');</v>
      </c>
    </row>
    <row r="1016" spans="1:10" x14ac:dyDescent="0.45">
      <c r="A1016" s="3" t="s">
        <v>3066</v>
      </c>
      <c r="B1016" t="s">
        <v>3072</v>
      </c>
      <c r="D1016" s="3" t="s">
        <v>3073</v>
      </c>
      <c r="E1016" s="3" t="s">
        <v>3073</v>
      </c>
      <c r="F1016" s="3" t="s">
        <v>7</v>
      </c>
      <c r="G1016" s="3" t="str">
        <f t="shared" si="27"/>
        <v>insert IGNORE into securitymaster(symbol,company,cik,sector,industry,security_type)values('EWO','iShares MSCI Austria Capped','','Austria','Austria','ETF');</v>
      </c>
    </row>
    <row r="1017" spans="1:10" x14ac:dyDescent="0.45">
      <c r="A1017" s="3" t="s">
        <v>3067</v>
      </c>
      <c r="B1017" t="s">
        <v>3075</v>
      </c>
      <c r="D1017" s="3" t="s">
        <v>3074</v>
      </c>
      <c r="E1017" s="3" t="s">
        <v>3074</v>
      </c>
      <c r="F1017" s="3" t="s">
        <v>7</v>
      </c>
      <c r="G1017" s="3" t="str">
        <f t="shared" si="27"/>
        <v>insert IGNORE into securitymaster(symbol,company,cik,sector,industry,security_type)values('EWN','iShares MSCI Netherlands','','Netherlands','Netherlands','ETF');</v>
      </c>
    </row>
    <row r="1018" spans="1:10" x14ac:dyDescent="0.45">
      <c r="A1018" s="3" t="s">
        <v>3079</v>
      </c>
      <c r="B1018" s="3" t="s">
        <v>3080</v>
      </c>
      <c r="D1018" s="3" t="s">
        <v>3081</v>
      </c>
      <c r="E1018" s="3" t="s">
        <v>3081</v>
      </c>
      <c r="F1018" s="3" t="s">
        <v>7</v>
      </c>
      <c r="G1018" t="str">
        <f t="shared" si="27"/>
        <v>insert IGNORE into securitymaster(symbol,company,cik,sector,industry,security_type)values('FXY','Invesco CurrencyShares Japanese Yen Trust','','Japan Currency','Japan Currency','ETF');</v>
      </c>
    </row>
    <row r="1019" spans="1:10" x14ac:dyDescent="0.45">
      <c r="A1019" s="3" t="s">
        <v>3082</v>
      </c>
      <c r="B1019" s="3" t="s">
        <v>3083</v>
      </c>
      <c r="D1019" s="3" t="s">
        <v>3084</v>
      </c>
      <c r="E1019" s="3" t="s">
        <v>3084</v>
      </c>
      <c r="F1019" s="3" t="s">
        <v>7</v>
      </c>
      <c r="G1019" t="str">
        <f t="shared" si="27"/>
        <v>insert IGNORE into securitymaster(symbol,company,cik,sector,industry,security_type)values('OILK','ProShares K-1 Free Crude Oil Strategy','','Oil Commodities','Oil Commodities','ETF');</v>
      </c>
    </row>
    <row r="1021" spans="1:10" x14ac:dyDescent="0.45">
      <c r="A1021" t="s">
        <v>3085</v>
      </c>
      <c r="B1021" t="s">
        <v>3091</v>
      </c>
      <c r="D1021" s="3" t="s">
        <v>1433</v>
      </c>
      <c r="E1021" s="3" t="s">
        <v>1433</v>
      </c>
      <c r="F1021" s="3" t="s">
        <v>7</v>
      </c>
      <c r="G1021" s="3" t="str">
        <f t="shared" si="27"/>
        <v>insert IGNORE into securitymaster(symbol,company,cik,sector,industry,security_type)values('FXF','Invesco CurrencyShares Swiss Franc Trust','','Currency','Currency','ETF');</v>
      </c>
    </row>
    <row r="1022" spans="1:10" x14ac:dyDescent="0.45">
      <c r="A1022" t="s">
        <v>3086</v>
      </c>
      <c r="B1022" t="s">
        <v>3092</v>
      </c>
      <c r="D1022" s="3" t="s">
        <v>1433</v>
      </c>
      <c r="E1022" s="3" t="s">
        <v>1433</v>
      </c>
      <c r="F1022" s="3" t="s">
        <v>7</v>
      </c>
      <c r="G1022" t="str">
        <f t="shared" si="27"/>
        <v>insert IGNORE into securitymaster(symbol,company,cik,sector,industry,security_type)values('FXA','Invesco CurrencyShares Australian Dollar Trust ','','Currency','Currency','ETF');</v>
      </c>
    </row>
    <row r="1023" spans="1:10" x14ac:dyDescent="0.45">
      <c r="A1023" t="s">
        <v>3087</v>
      </c>
      <c r="B1023" t="s">
        <v>3093</v>
      </c>
      <c r="D1023" s="3" t="s">
        <v>1433</v>
      </c>
      <c r="E1023" s="3" t="s">
        <v>1433</v>
      </c>
      <c r="F1023" s="3" t="s">
        <v>7</v>
      </c>
      <c r="G1023" s="3" t="str">
        <f t="shared" si="27"/>
        <v>insert IGNORE into securitymaster(symbol,company,cik,sector,industry,security_type)values('FXC','Invesco CurrencyShares Canadian Dollar Trust ','','Currency','Currency','ETF');</v>
      </c>
    </row>
    <row r="1024" spans="1:10" x14ac:dyDescent="0.45">
      <c r="A1024" t="s">
        <v>3088</v>
      </c>
      <c r="B1024" t="s">
        <v>3094</v>
      </c>
      <c r="D1024" s="3" t="s">
        <v>1433</v>
      </c>
      <c r="E1024" s="3" t="s">
        <v>1433</v>
      </c>
      <c r="F1024" s="3" t="s">
        <v>7</v>
      </c>
      <c r="G1024" s="3" t="str">
        <f t="shared" ref="G1024" si="30">"insert IGNORE into securitymaster("&amp;$A$1&amp;","&amp;$B$1&amp;","&amp;$C$1&amp;","&amp;$D$1&amp;","&amp;$E$1&amp;","&amp;$F$1&amp;")values("&amp;IF(A1024="null","null", "'"&amp;A1024&amp;"'")&amp;","&amp;IF(B1024="null","null", "'"&amp;B1024&amp;"'")&amp;","&amp;IF(C1024="null","null", "'"&amp;C1024&amp;"'")&amp;","&amp;IF(D1024="null","null", "'"&amp;D1024&amp;"'")&amp;","&amp;IF(E1024="null","null", "'"&amp;E1024&amp;"'")&amp;","&amp;IF(F1024="null","null", "'"&amp;F1024&amp;"'")&amp;");"</f>
        <v>insert IGNORE into securitymaster(symbol,company,cik,sector,industry,security_type)values('CYB','WisdomTree Chinese Yuan Fund','','Currency','Currency','ETF');</v>
      </c>
    </row>
    <row r="1025" spans="1:7" x14ac:dyDescent="0.45">
      <c r="A1025" t="s">
        <v>3089</v>
      </c>
      <c r="B1025" t="s">
        <v>3095</v>
      </c>
      <c r="D1025" s="3" t="s">
        <v>1433</v>
      </c>
      <c r="E1025" s="3" t="s">
        <v>1433</v>
      </c>
      <c r="F1025" s="3" t="s">
        <v>7</v>
      </c>
      <c r="G1025" s="3" t="str">
        <f t="shared" ref="G1025" si="31">"insert IGNORE into securitymaster("&amp;$A$1&amp;","&amp;$B$1&amp;","&amp;$C$1&amp;","&amp;$D$1&amp;","&amp;$E$1&amp;","&amp;$F$1&amp;")values("&amp;IF(A1025="null","null", "'"&amp;A1025&amp;"'")&amp;","&amp;IF(B1025="null","null", "'"&amp;B1025&amp;"'")&amp;","&amp;IF(C1025="null","null", "'"&amp;C1025&amp;"'")&amp;","&amp;IF(D1025="null","null", "'"&amp;D1025&amp;"'")&amp;","&amp;IF(E1025="null","null", "'"&amp;E1025&amp;"'")&amp;","&amp;IF(F1025="null","null", "'"&amp;F1025&amp;"'")&amp;");"</f>
        <v>insert IGNORE into securitymaster(symbol,company,cik,sector,industry,security_type)values('DBV','Invesco DB G10 Currency Harvest Fund','','Currency','Currency','ETF');</v>
      </c>
    </row>
    <row r="1026" spans="1:7" x14ac:dyDescent="0.45">
      <c r="A1026" t="s">
        <v>3090</v>
      </c>
      <c r="B1026" t="s">
        <v>3096</v>
      </c>
      <c r="D1026" s="3" t="s">
        <v>1433</v>
      </c>
      <c r="E1026" s="3" t="s">
        <v>1433</v>
      </c>
      <c r="F1026" s="3" t="s">
        <v>7</v>
      </c>
      <c r="G1026" s="3" t="str">
        <f t="shared" ref="G1026:G1027" si="32">"insert IGNORE into securitymaster("&amp;$A$1&amp;","&amp;$B$1&amp;","&amp;$C$1&amp;","&amp;$D$1&amp;","&amp;$E$1&amp;","&amp;$F$1&amp;")values("&amp;IF(A1026="null","null", "'"&amp;A1026&amp;"'")&amp;","&amp;IF(B1026="null","null", "'"&amp;B1026&amp;"'")&amp;","&amp;IF(C1026="null","null", "'"&amp;C1026&amp;"'")&amp;","&amp;IF(D1026="null","null", "'"&amp;D1026&amp;"'")&amp;","&amp;IF(E1026="null","null", "'"&amp;E1026&amp;"'")&amp;","&amp;IF(F1026="null","null", "'"&amp;F1026&amp;"'")&amp;");"</f>
        <v>insert IGNORE into securitymaster(symbol,company,cik,sector,industry,security_type)values('CEW','WisdomTree Emerging Currency Fund','','Currency','Currency','ETF');</v>
      </c>
    </row>
    <row r="1027" spans="1:7" x14ac:dyDescent="0.45">
      <c r="A1027" s="3" t="s">
        <v>3097</v>
      </c>
      <c r="B1027" t="s">
        <v>3098</v>
      </c>
      <c r="D1027" s="3" t="s">
        <v>3099</v>
      </c>
      <c r="E1027" s="3" t="s">
        <v>3099</v>
      </c>
      <c r="F1027" s="3" t="s">
        <v>7</v>
      </c>
      <c r="G1027" t="str">
        <f t="shared" si="32"/>
        <v>insert IGNORE into securitymaster(symbol,company,cik,sector,industry,security_type)values('CHAD','Direxion Daily CSI 300 China A Share Bear 1X Shares','','Inverse Currency','Inverse Currency','ETF');</v>
      </c>
    </row>
    <row r="1028" spans="1:7" x14ac:dyDescent="0.45">
      <c r="A1028" s="3" t="s">
        <v>3100</v>
      </c>
      <c r="B1028" t="s">
        <v>3101</v>
      </c>
      <c r="D1028" s="3" t="s">
        <v>3099</v>
      </c>
      <c r="E1028" s="3" t="s">
        <v>3099</v>
      </c>
      <c r="F1028" s="3" t="s">
        <v>7</v>
      </c>
      <c r="G1028" s="3" t="str">
        <f t="shared" ref="G1028:G1031" si="33">"insert IGNORE into securitymaster("&amp;$A$1&amp;","&amp;$B$1&amp;","&amp;$C$1&amp;","&amp;$D$1&amp;","&amp;$E$1&amp;","&amp;$F$1&amp;")values("&amp;IF(A1028="null","null", "'"&amp;A1028&amp;"'")&amp;","&amp;IF(B1028="null","null", "'"&amp;B1028&amp;"'")&amp;","&amp;IF(C1028="null","null", "'"&amp;C1028&amp;"'")&amp;","&amp;IF(D1028="null","null", "'"&amp;D1028&amp;"'")&amp;","&amp;IF(E1028="null","null", "'"&amp;E1028&amp;"'")&amp;","&amp;IF(F1028="null","null", "'"&amp;F1028&amp;"'")&amp;");"</f>
        <v>insert IGNORE into securitymaster(symbol,company,cik,sector,industry,security_type)values('CROC','ProShares UltraShort Australian Dollar','','Inverse Currency','Inverse Currency','ETF');</v>
      </c>
    </row>
    <row r="1029" spans="1:7" x14ac:dyDescent="0.45">
      <c r="A1029" s="3" t="s">
        <v>3102</v>
      </c>
      <c r="B1029" s="3" t="s">
        <v>3103</v>
      </c>
      <c r="D1029" s="3" t="s">
        <v>3104</v>
      </c>
      <c r="E1029" s="3" t="s">
        <v>3104</v>
      </c>
      <c r="F1029" s="3" t="s">
        <v>7</v>
      </c>
      <c r="G1029" s="3" t="str">
        <f t="shared" si="33"/>
        <v>insert IGNORE into securitymaster(symbol,company,cik,sector,industry,security_type)values('EWW','iShares MSCI Mexico Capped ','','Equity Mexico','Equity Mexico','ETF');</v>
      </c>
    </row>
    <row r="1030" spans="1:7" x14ac:dyDescent="0.45">
      <c r="A1030" s="3" t="s">
        <v>3105</v>
      </c>
      <c r="B1030" s="3" t="s">
        <v>3106</v>
      </c>
      <c r="D1030" s="3" t="s">
        <v>1433</v>
      </c>
      <c r="E1030" s="3" t="s">
        <v>1433</v>
      </c>
      <c r="F1030" s="3" t="s">
        <v>7</v>
      </c>
      <c r="G1030" s="3" t="str">
        <f t="shared" si="33"/>
        <v>insert IGNORE into securitymaster(symbol,company,cik,sector,industry,security_type)values('YCS','ProShares UltraShort Yen','','Currency','Currency','ETF');</v>
      </c>
    </row>
    <row r="1031" spans="1:7" x14ac:dyDescent="0.45">
      <c r="A1031" s="3" t="s">
        <v>3195</v>
      </c>
      <c r="B1031" t="s">
        <v>3196</v>
      </c>
      <c r="D1031" t="s">
        <v>3197</v>
      </c>
      <c r="E1031" t="s">
        <v>3197</v>
      </c>
      <c r="F1031" s="3" t="s">
        <v>7</v>
      </c>
      <c r="G1031" t="str">
        <f t="shared" si="33"/>
        <v>insert IGNORE into securitymaster(symbol,company,cik,sector,industry,security_type)values('ERUS','iShares MSCI Russia ETF','','Miscellaneous Region','Miscellaneous Region','ETF');</v>
      </c>
    </row>
    <row r="1035" spans="1:7" x14ac:dyDescent="0.45">
      <c r="A1035" t="s">
        <v>3107</v>
      </c>
      <c r="B1035" t="s">
        <v>3108</v>
      </c>
      <c r="D1035" t="s">
        <v>3084</v>
      </c>
      <c r="E1035" t="s">
        <v>3084</v>
      </c>
      <c r="F1035" t="s">
        <v>7</v>
      </c>
      <c r="G1035" t="s">
        <v>3109</v>
      </c>
    </row>
    <row r="1036" spans="1:7" x14ac:dyDescent="0.45">
      <c r="A1036" t="s">
        <v>3110</v>
      </c>
      <c r="B1036" t="s">
        <v>3111</v>
      </c>
      <c r="D1036" t="s">
        <v>3112</v>
      </c>
      <c r="E1036" t="s">
        <v>3112</v>
      </c>
      <c r="F1036" t="s">
        <v>7</v>
      </c>
      <c r="G1036" t="s">
        <v>3113</v>
      </c>
    </row>
    <row r="1037" spans="1:7" x14ac:dyDescent="0.45">
      <c r="A1037" t="s">
        <v>3114</v>
      </c>
      <c r="B1037" t="s">
        <v>3115</v>
      </c>
      <c r="D1037" t="s">
        <v>3116</v>
      </c>
      <c r="E1037" t="s">
        <v>3116</v>
      </c>
      <c r="F1037" t="s">
        <v>7</v>
      </c>
      <c r="G1037" t="s">
        <v>3117</v>
      </c>
    </row>
    <row r="1038" spans="1:7" x14ac:dyDescent="0.45">
      <c r="A1038" t="s">
        <v>3118</v>
      </c>
      <c r="B1038" t="s">
        <v>3119</v>
      </c>
      <c r="D1038" t="s">
        <v>3120</v>
      </c>
      <c r="E1038" t="s">
        <v>3120</v>
      </c>
      <c r="F1038" t="s">
        <v>7</v>
      </c>
      <c r="G1038" t="s">
        <v>3121</v>
      </c>
    </row>
    <row r="1039" spans="1:7" x14ac:dyDescent="0.45">
      <c r="A1039" t="s">
        <v>3122</v>
      </c>
      <c r="B1039" t="s">
        <v>3123</v>
      </c>
      <c r="D1039" t="s">
        <v>3124</v>
      </c>
      <c r="E1039" t="s">
        <v>3124</v>
      </c>
      <c r="F1039" t="s">
        <v>7</v>
      </c>
      <c r="G1039" t="s">
        <v>3125</v>
      </c>
    </row>
    <row r="1040" spans="1:7" x14ac:dyDescent="0.45">
      <c r="A1040" t="s">
        <v>3126</v>
      </c>
      <c r="B1040" t="s">
        <v>3127</v>
      </c>
      <c r="D1040" t="s">
        <v>3128</v>
      </c>
      <c r="E1040" t="s">
        <v>3128</v>
      </c>
      <c r="F1040" t="s">
        <v>7</v>
      </c>
      <c r="G1040" t="s">
        <v>3129</v>
      </c>
    </row>
    <row r="1041" spans="1:7" x14ac:dyDescent="0.45">
      <c r="A1041" t="s">
        <v>3130</v>
      </c>
      <c r="B1041" t="s">
        <v>3131</v>
      </c>
      <c r="D1041" t="s">
        <v>3132</v>
      </c>
      <c r="E1041" t="s">
        <v>3132</v>
      </c>
      <c r="F1041" t="s">
        <v>7</v>
      </c>
      <c r="G1041" t="s">
        <v>3133</v>
      </c>
    </row>
    <row r="1042" spans="1:7" x14ac:dyDescent="0.45">
      <c r="A1042" t="s">
        <v>3134</v>
      </c>
      <c r="B1042" t="s">
        <v>3135</v>
      </c>
      <c r="D1042" t="s">
        <v>3136</v>
      </c>
      <c r="E1042" t="s">
        <v>3136</v>
      </c>
      <c r="F1042" t="s">
        <v>7</v>
      </c>
      <c r="G1042" t="s">
        <v>3137</v>
      </c>
    </row>
    <row r="1043" spans="1:7" x14ac:dyDescent="0.45">
      <c r="A1043" t="s">
        <v>1456</v>
      </c>
      <c r="B1043" t="s">
        <v>1457</v>
      </c>
      <c r="D1043" t="s">
        <v>3138</v>
      </c>
      <c r="E1043" t="s">
        <v>3139</v>
      </c>
      <c r="F1043" t="s">
        <v>7</v>
      </c>
      <c r="G1043" t="s">
        <v>3140</v>
      </c>
    </row>
    <row r="1044" spans="1:7" x14ac:dyDescent="0.45">
      <c r="A1044" t="s">
        <v>3141</v>
      </c>
      <c r="B1044" t="s">
        <v>3142</v>
      </c>
      <c r="D1044" t="s">
        <v>3143</v>
      </c>
      <c r="E1044" t="s">
        <v>3143</v>
      </c>
      <c r="F1044" t="s">
        <v>7</v>
      </c>
      <c r="G1044" t="s">
        <v>3144</v>
      </c>
    </row>
    <row r="1045" spans="1:7" x14ac:dyDescent="0.45">
      <c r="A1045" t="s">
        <v>3145</v>
      </c>
      <c r="B1045" t="s">
        <v>3146</v>
      </c>
      <c r="D1045" t="s">
        <v>3147</v>
      </c>
      <c r="E1045" t="s">
        <v>3147</v>
      </c>
      <c r="F1045" t="s">
        <v>7</v>
      </c>
      <c r="G1045" t="s">
        <v>3148</v>
      </c>
    </row>
    <row r="1046" spans="1:7" x14ac:dyDescent="0.45">
      <c r="A1046" t="s">
        <v>3054</v>
      </c>
      <c r="B1046" t="s">
        <v>3055</v>
      </c>
      <c r="D1046" t="s">
        <v>3149</v>
      </c>
      <c r="E1046" t="s">
        <v>3149</v>
      </c>
      <c r="F1046" t="s">
        <v>7</v>
      </c>
      <c r="G1046" t="s">
        <v>3150</v>
      </c>
    </row>
    <row r="1047" spans="1:7" x14ac:dyDescent="0.45">
      <c r="A1047" t="s">
        <v>3151</v>
      </c>
      <c r="B1047" t="s">
        <v>3152</v>
      </c>
      <c r="D1047" t="s">
        <v>3153</v>
      </c>
      <c r="E1047" t="s">
        <v>3153</v>
      </c>
      <c r="F1047" t="s">
        <v>7</v>
      </c>
      <c r="G1047" t="s">
        <v>3154</v>
      </c>
    </row>
    <row r="1048" spans="1:7" x14ac:dyDescent="0.45">
      <c r="A1048" t="s">
        <v>3155</v>
      </c>
      <c r="B1048" t="s">
        <v>3156</v>
      </c>
      <c r="D1048" t="s">
        <v>3157</v>
      </c>
      <c r="E1048" t="s">
        <v>3157</v>
      </c>
      <c r="F1048" t="s">
        <v>7</v>
      </c>
      <c r="G1048" t="s">
        <v>3158</v>
      </c>
    </row>
    <row r="1049" spans="1:7" x14ac:dyDescent="0.45">
      <c r="A1049" t="s">
        <v>3159</v>
      </c>
      <c r="B1049" t="s">
        <v>3160</v>
      </c>
      <c r="D1049" t="s">
        <v>3159</v>
      </c>
      <c r="E1049" t="s">
        <v>3159</v>
      </c>
      <c r="F1049" t="s">
        <v>7</v>
      </c>
      <c r="G1049" t="s">
        <v>3161</v>
      </c>
    </row>
    <row r="1050" spans="1:7" x14ac:dyDescent="0.45">
      <c r="A1050" t="s">
        <v>3162</v>
      </c>
      <c r="B1050" t="s">
        <v>3163</v>
      </c>
      <c r="D1050" t="s">
        <v>3164</v>
      </c>
      <c r="E1050" t="s">
        <v>3164</v>
      </c>
      <c r="F1050" t="s">
        <v>7</v>
      </c>
      <c r="G1050" t="s">
        <v>3165</v>
      </c>
    </row>
    <row r="1051" spans="1:7" x14ac:dyDescent="0.45">
      <c r="A1051" t="s">
        <v>3166</v>
      </c>
      <c r="B1051" t="s">
        <v>3167</v>
      </c>
      <c r="D1051" t="s">
        <v>3168</v>
      </c>
      <c r="E1051" t="s">
        <v>3168</v>
      </c>
      <c r="F1051" t="s">
        <v>7</v>
      </c>
      <c r="G1051" t="s">
        <v>3169</v>
      </c>
    </row>
    <row r="1052" spans="1:7" x14ac:dyDescent="0.45">
      <c r="A1052" t="s">
        <v>3170</v>
      </c>
      <c r="B1052" t="s">
        <v>3171</v>
      </c>
      <c r="D1052" t="s">
        <v>3172</v>
      </c>
      <c r="E1052" t="s">
        <v>3172</v>
      </c>
      <c r="F1052" t="s">
        <v>7</v>
      </c>
      <c r="G1052" t="s">
        <v>3173</v>
      </c>
    </row>
    <row r="1053" spans="1:7" x14ac:dyDescent="0.45">
      <c r="A1053" t="s">
        <v>3174</v>
      </c>
      <c r="B1053" t="s">
        <v>3175</v>
      </c>
      <c r="D1053" t="s">
        <v>3176</v>
      </c>
      <c r="E1053" t="s">
        <v>3177</v>
      </c>
      <c r="F1053" t="s">
        <v>7</v>
      </c>
      <c r="G1053" t="s">
        <v>3178</v>
      </c>
    </row>
    <row r="1055" spans="1:7" x14ac:dyDescent="0.45">
      <c r="A1055" s="3" t="s">
        <v>3179</v>
      </c>
      <c r="B1055" s="3" t="s">
        <v>3180</v>
      </c>
      <c r="C1055" s="3"/>
      <c r="D1055" s="3" t="s">
        <v>3181</v>
      </c>
      <c r="E1055" s="3" t="s">
        <v>3181</v>
      </c>
      <c r="F1055" s="3" t="s">
        <v>7</v>
      </c>
      <c r="G1055" s="3" t="str">
        <f t="shared" ref="G1055:G1081" si="34">"insert IGNORE into securitymaster("&amp;$A$1&amp;","&amp;$B$1&amp;","&amp;$C$1&amp;","&amp;$D$1&amp;","&amp;$E$1&amp;","&amp;$F$1&amp;")values("&amp;IF(A1055="null","null", "'"&amp;A1055&amp;"'")&amp;","&amp;IF(B1055="null","null", "'"&amp;B1055&amp;"'")&amp;","&amp;IF(C1055="null","null", "'"&amp;C1055&amp;"'")&amp;","&amp;IF(D1055="null","null", "'"&amp;D1055&amp;"'")&amp;","&amp;IF(E1055="null","null", "'"&amp;E1055&amp;"'")&amp;","&amp;IF(F1055="null","null", "'"&amp;F1055&amp;"'")&amp;");"</f>
        <v>insert IGNORE into securitymaster(symbol,company,cik,sector,industry,security_type)values('LBRDK','Liberty Broadband','','Telecomm Services','Telecomm Services','ETF');</v>
      </c>
    </row>
    <row r="1057" spans="1:7" x14ac:dyDescent="0.45">
      <c r="A1057" s="3" t="s">
        <v>3182</v>
      </c>
      <c r="B1057" s="3" t="s">
        <v>3183</v>
      </c>
      <c r="D1057" s="3" t="s">
        <v>3184</v>
      </c>
      <c r="E1057" s="3" t="s">
        <v>3185</v>
      </c>
      <c r="F1057" s="3" t="s">
        <v>56</v>
      </c>
      <c r="G1057" s="3" t="str">
        <f t="shared" si="34"/>
        <v>insert IGNORE into securitymaster(symbol,company,cik,sector,industry,security_type)values('WOOF','Petco Health and Wellness Co.','','Retail','Pet Store','EQUITY');</v>
      </c>
    </row>
    <row r="1058" spans="1:7" x14ac:dyDescent="0.45">
      <c r="A1058" s="3" t="s">
        <v>3186</v>
      </c>
      <c r="B1058" s="3" t="s">
        <v>3188</v>
      </c>
      <c r="D1058" s="3" t="s">
        <v>3187</v>
      </c>
      <c r="E1058" s="3" t="s">
        <v>3187</v>
      </c>
      <c r="F1058" s="3" t="s">
        <v>56</v>
      </c>
      <c r="G1058" s="3" t="str">
        <f t="shared" si="34"/>
        <v>insert IGNORE into securitymaster(symbol,company,cik,sector,industry,security_type)values('POSH','Poshmark','','E-Commerce','E-Commerce','EQUITY');</v>
      </c>
    </row>
    <row r="1060" spans="1:7" x14ac:dyDescent="0.45">
      <c r="A1060" s="3" t="s">
        <v>3189</v>
      </c>
      <c r="B1060" s="3" t="s">
        <v>3190</v>
      </c>
      <c r="D1060" s="3" t="s">
        <v>28</v>
      </c>
      <c r="E1060" s="3" t="s">
        <v>3191</v>
      </c>
      <c r="F1060" s="3" t="s">
        <v>56</v>
      </c>
      <c r="G1060" s="3" t="str">
        <f t="shared" si="34"/>
        <v>insert IGNORE into securitymaster(symbol,company,cik,sector,industry,security_type)values('GOEV','Canoo Inc Ordinary Shares - Class A','','Consumer Cyclical','Auto Manufacturers','EQUITY');</v>
      </c>
    </row>
    <row r="1061" spans="1:7" x14ac:dyDescent="0.45">
      <c r="A1061" s="3" t="s">
        <v>3192</v>
      </c>
      <c r="B1061" s="3" t="s">
        <v>3193</v>
      </c>
      <c r="D1061" s="3" t="s">
        <v>1417</v>
      </c>
      <c r="E1061" s="3" t="s">
        <v>3194</v>
      </c>
      <c r="F1061" s="3" t="s">
        <v>56</v>
      </c>
      <c r="G1061" s="3" t="str">
        <f t="shared" si="34"/>
        <v>insert IGNORE into securitymaster(symbol,company,cik,sector,industry,security_type)values('BTSC','Bitcoin Services, Inc.','','Financial Services','Capital Markets','EQUITY');</v>
      </c>
    </row>
    <row r="1063" spans="1:7" x14ac:dyDescent="0.45">
      <c r="A1063" s="3" t="s">
        <v>3198</v>
      </c>
      <c r="B1063" s="3" t="s">
        <v>3199</v>
      </c>
      <c r="C1063" s="3"/>
      <c r="D1063" s="3" t="s">
        <v>3200</v>
      </c>
      <c r="E1063" s="3" t="s">
        <v>3201</v>
      </c>
      <c r="F1063" s="3" t="s">
        <v>7</v>
      </c>
      <c r="G1063" s="3" t="str">
        <f t="shared" si="34"/>
        <v>insert IGNORE into securitymaster(symbol,company,cik,sector,industry,security_type)values('KROP','Global X AgTech &amp; Food Innovation ETF','','Agricultural Technology','Food Innovation','ETF');</v>
      </c>
    </row>
    <row r="1064" spans="1:7" x14ac:dyDescent="0.45">
      <c r="A1064" s="3" t="s">
        <v>3202</v>
      </c>
      <c r="B1064" t="s">
        <v>3203</v>
      </c>
      <c r="D1064" s="3" t="s">
        <v>3200</v>
      </c>
      <c r="E1064" s="3" t="s">
        <v>3204</v>
      </c>
      <c r="F1064" s="3" t="s">
        <v>7</v>
      </c>
      <c r="G1064" s="3" t="str">
        <f t="shared" si="34"/>
        <v>insert IGNORE into securitymaster(symbol,company,cik,sector,industry,security_type)values('WEED','Roundhill Cannabis ETF','','Agricultural Technology','Pharmaceuticals','ETF');</v>
      </c>
    </row>
    <row r="1065" spans="1:7" x14ac:dyDescent="0.45">
      <c r="A1065" s="3" t="s">
        <v>3205</v>
      </c>
      <c r="B1065" s="3" t="s">
        <v>3206</v>
      </c>
      <c r="D1065" s="3" t="s">
        <v>3207</v>
      </c>
      <c r="E1065" s="3" t="s">
        <v>3207</v>
      </c>
      <c r="F1065" s="3" t="s">
        <v>7</v>
      </c>
      <c r="G1065" s="3" t="str">
        <f t="shared" si="34"/>
        <v>insert IGNORE into securitymaster(symbol,company,cik,sector,industry,security_type)values('MJ','ETFMG Alternative Harvest','','Miscellaneous','Miscellaneous','ETF');</v>
      </c>
    </row>
    <row r="1066" spans="1:7" x14ac:dyDescent="0.45">
      <c r="A1066" s="3" t="s">
        <v>3208</v>
      </c>
      <c r="B1066" s="3" t="s">
        <v>3209</v>
      </c>
      <c r="D1066" s="3" t="s">
        <v>3207</v>
      </c>
      <c r="E1066" s="3" t="s">
        <v>3207</v>
      </c>
      <c r="F1066" s="3" t="s">
        <v>7</v>
      </c>
      <c r="G1066" s="3" t="str">
        <f t="shared" si="34"/>
        <v>insert IGNORE into securitymaster(symbol,company,cik,sector,industry,security_type)values('MSOS','AdvisorShares Pure US Cannabis ETF','','Miscellaneous','Miscellaneous','ETF');</v>
      </c>
    </row>
    <row r="1067" spans="1:7" x14ac:dyDescent="0.45">
      <c r="A1067" s="3" t="s">
        <v>3210</v>
      </c>
      <c r="B1067" s="3" t="s">
        <v>3211</v>
      </c>
      <c r="D1067" s="3" t="s">
        <v>3207</v>
      </c>
      <c r="E1067" s="3" t="s">
        <v>3207</v>
      </c>
      <c r="F1067" s="3" t="s">
        <v>7</v>
      </c>
      <c r="G1067" s="3" t="str">
        <f t="shared" si="34"/>
        <v>insert IGNORE into securitymaster(symbol,company,cik,sector,industry,security_type)values('POTX','Global X Cannabis ETF','','Miscellaneous','Miscellaneous','ETF');</v>
      </c>
    </row>
    <row r="1068" spans="1:7" x14ac:dyDescent="0.45">
      <c r="A1068" s="3" t="s">
        <v>3212</v>
      </c>
      <c r="B1068" s="3" t="s">
        <v>3213</v>
      </c>
      <c r="D1068" s="3" t="s">
        <v>3207</v>
      </c>
      <c r="E1068" s="3" t="s">
        <v>3207</v>
      </c>
      <c r="F1068" s="3" t="s">
        <v>7</v>
      </c>
      <c r="G1068" t="str">
        <f t="shared" si="34"/>
        <v>insert IGNORE into securitymaster(symbol,company,cik,sector,industry,security_type)values('THCX','The Cannabis ETF','','Miscellaneous','Miscellaneous','ETF');</v>
      </c>
    </row>
    <row r="1069" spans="1:7" x14ac:dyDescent="0.45">
      <c r="A1069" s="3" t="s">
        <v>3214</v>
      </c>
      <c r="B1069" s="3" t="s">
        <v>3215</v>
      </c>
      <c r="D1069" s="3" t="s">
        <v>3207</v>
      </c>
      <c r="E1069" s="3" t="s">
        <v>3207</v>
      </c>
      <c r="F1069" s="3" t="s">
        <v>7</v>
      </c>
      <c r="G1069" s="3" t="str">
        <f t="shared" si="34"/>
        <v>insert IGNORE into securitymaster(symbol,company,cik,sector,industry,security_type)values('YOLO','AdvisorShares Pure Cannabis ETF','','Miscellaneous','Miscellaneous','ETF');</v>
      </c>
    </row>
    <row r="1070" spans="1:7" x14ac:dyDescent="0.45">
      <c r="A1070" s="3" t="s">
        <v>3216</v>
      </c>
      <c r="B1070" s="3" t="s">
        <v>3217</v>
      </c>
      <c r="D1070" s="3" t="s">
        <v>3207</v>
      </c>
      <c r="E1070" s="3" t="s">
        <v>3207</v>
      </c>
      <c r="F1070" s="3" t="s">
        <v>7</v>
      </c>
      <c r="G1070" s="3" t="str">
        <f t="shared" si="34"/>
        <v>insert IGNORE into securitymaster(symbol,company,cik,sector,industry,security_type)values('CNBS','Amplify Growth Opportunities ETF','','Miscellaneous','Miscellaneous','ETF');</v>
      </c>
    </row>
    <row r="1072" spans="1:7" x14ac:dyDescent="0.45">
      <c r="A1072" s="3" t="s">
        <v>3218</v>
      </c>
      <c r="B1072" s="3" t="s">
        <v>3219</v>
      </c>
      <c r="D1072" s="3" t="s">
        <v>3220</v>
      </c>
      <c r="E1072" s="3" t="s">
        <v>3220</v>
      </c>
      <c r="F1072" s="3" t="s">
        <v>7</v>
      </c>
      <c r="G1072" s="3" t="str">
        <f t="shared" si="34"/>
        <v>insert IGNORE into securitymaster(symbol,company,cik,sector,industry,security_type)values('GXG','Global X MSCI Colombia ETF','','Equity Colombia','Equity Colombia','ETF');</v>
      </c>
    </row>
    <row r="1073" spans="1:7" x14ac:dyDescent="0.45">
      <c r="A1073" s="3" t="s">
        <v>3221</v>
      </c>
      <c r="B1073" s="3" t="s">
        <v>3222</v>
      </c>
      <c r="D1073" s="3" t="s">
        <v>3223</v>
      </c>
      <c r="E1073" s="3" t="s">
        <v>3223</v>
      </c>
      <c r="F1073" s="3" t="s">
        <v>7</v>
      </c>
      <c r="G1073" t="str">
        <f t="shared" si="34"/>
        <v>insert IGNORE into securitymaster(symbol,company,cik,sector,industry,security_type)values('EZU','iShares MSCI Eurozone ETF','','Equity Europe','Equity Europe','ETF');</v>
      </c>
    </row>
    <row r="1074" spans="1:7" x14ac:dyDescent="0.45">
      <c r="A1074" s="3" t="s">
        <v>3224</v>
      </c>
      <c r="B1074" t="s">
        <v>3225</v>
      </c>
      <c r="D1074" t="s">
        <v>3226</v>
      </c>
      <c r="E1074" t="s">
        <v>3226</v>
      </c>
      <c r="F1074" s="3" t="s">
        <v>7</v>
      </c>
      <c r="G1074" t="str">
        <f t="shared" si="34"/>
        <v>insert IGNORE into securitymaster(symbol,company,cik,sector,industry,security_type)values('PFIX','Simplify Interest Rate Hedge ETF','','Inflation-Protected Bond','Inflation-Protected Bond','ETF');</v>
      </c>
    </row>
    <row r="1075" spans="1:7" x14ac:dyDescent="0.45">
      <c r="A1075" s="3" t="s">
        <v>3227</v>
      </c>
      <c r="B1075" s="3" t="s">
        <v>3228</v>
      </c>
      <c r="D1075" s="3" t="s">
        <v>1428</v>
      </c>
      <c r="E1075" s="3" t="s">
        <v>1428</v>
      </c>
      <c r="F1075" s="3" t="s">
        <v>7</v>
      </c>
      <c r="G1075" t="str">
        <f t="shared" si="34"/>
        <v>insert IGNORE into securitymaster(symbol,company,cik,sector,industry,security_type)values('FXAIX','Fidelity 500 Index Fund','','Large Blend','Large Blend','ETF');</v>
      </c>
    </row>
    <row r="1076" spans="1:7" x14ac:dyDescent="0.45">
      <c r="A1076" s="3" t="s">
        <v>3229</v>
      </c>
      <c r="B1076" s="3" t="s">
        <v>3230</v>
      </c>
      <c r="D1076" s="3" t="s">
        <v>1433</v>
      </c>
      <c r="E1076" s="3" t="s">
        <v>1433</v>
      </c>
      <c r="F1076" s="3" t="s">
        <v>7</v>
      </c>
      <c r="G1076" t="str">
        <f t="shared" si="34"/>
        <v>insert IGNORE into securitymaster(symbol,company,cik,sector,industry,security_type)values('BITO','ProShares Bitcoin Strategy ETF','','Currency','Currency','ETF');</v>
      </c>
    </row>
    <row r="1077" spans="1:7" x14ac:dyDescent="0.45">
      <c r="A1077" s="3" t="s">
        <v>3231</v>
      </c>
      <c r="B1077" t="s">
        <v>3232</v>
      </c>
      <c r="D1077" s="3" t="s">
        <v>1428</v>
      </c>
      <c r="E1077" s="3" t="s">
        <v>1428</v>
      </c>
      <c r="F1077" s="3" t="s">
        <v>7</v>
      </c>
      <c r="G1077" t="str">
        <f t="shared" si="34"/>
        <v>insert IGNORE into securitymaster(symbol,company,cik,sector,industry,security_type)values('VFIAX','Vanguard 500 Index Fund Admiral Shares','','Large Blend','Large Blend','ETF');</v>
      </c>
    </row>
    <row r="1078" spans="1:7" x14ac:dyDescent="0.45">
      <c r="A1078" s="3" t="s">
        <v>3233</v>
      </c>
      <c r="B1078" t="s">
        <v>3234</v>
      </c>
      <c r="D1078" t="s">
        <v>3235</v>
      </c>
      <c r="E1078" t="s">
        <v>3235</v>
      </c>
      <c r="F1078" s="3" t="s">
        <v>56</v>
      </c>
      <c r="G1078" s="3" t="str">
        <f t="shared" si="34"/>
        <v>insert IGNORE into securitymaster(symbol,company,cik,sector,industry,security_type)values('DJT','Trump Media &amp; Technology Group','','Communication Services','Communication Services','EQUITY');</v>
      </c>
    </row>
    <row r="1079" spans="1:7" x14ac:dyDescent="0.45">
      <c r="A1079" s="3" t="s">
        <v>3238</v>
      </c>
      <c r="B1079" s="3" t="s">
        <v>3236</v>
      </c>
      <c r="D1079" s="3" t="s">
        <v>3237</v>
      </c>
      <c r="E1079" s="3" t="s">
        <v>3237</v>
      </c>
      <c r="F1079" s="3" t="s">
        <v>7</v>
      </c>
      <c r="G1079" s="3" t="str">
        <f t="shared" si="34"/>
        <v>insert IGNORE into securitymaster(symbol,company,cik,sector,industry,security_type)values('AALRX','American Beacon Large Cap Value Fund R6','','Multi-Cap Value','Multi-Cap Value','ETF');</v>
      </c>
    </row>
    <row r="1080" spans="1:7" x14ac:dyDescent="0.45">
      <c r="A1080" t="s">
        <v>3240</v>
      </c>
      <c r="B1080" t="s">
        <v>3239</v>
      </c>
      <c r="D1080" s="3" t="s">
        <v>3241</v>
      </c>
      <c r="E1080" s="3" t="s">
        <v>3241</v>
      </c>
      <c r="F1080" s="3" t="s">
        <v>7</v>
      </c>
      <c r="G1080" t="str">
        <f t="shared" si="34"/>
        <v>insert IGNORE into securitymaster(symbol,company,cik,sector,industry,security_type)values('VSTCX','Vanguard Strategic Small-Cap Equity Fund Investor Shares','','Small Blend','Small Blend','ETF');</v>
      </c>
    </row>
    <row r="1081" spans="1:7" x14ac:dyDescent="0.45">
      <c r="A1081" t="s">
        <v>3242</v>
      </c>
      <c r="B1081" t="s">
        <v>3243</v>
      </c>
      <c r="D1081" t="s">
        <v>41</v>
      </c>
      <c r="E1081" t="s">
        <v>41</v>
      </c>
      <c r="F1081" t="s">
        <v>7</v>
      </c>
      <c r="G1081" t="str">
        <f t="shared" si="34"/>
        <v>insert IGNORE into securitymaster(symbol,company,cik,sector,industry,security_type)values('VFLO','Victoryshares Free Cash Flow ETF','','Large Value','Large Value','ETF');</v>
      </c>
    </row>
    <row r="1082" spans="1:7" x14ac:dyDescent="0.45">
      <c r="A1082" t="s">
        <v>3244</v>
      </c>
    </row>
  </sheetData>
  <autoFilter ref="A1:H635">
    <filterColumn colId="5">
      <filters>
        <filter val="ETF"/>
      </filters>
    </filterColumn>
  </autoFilter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0"/>
  <sheetViews>
    <sheetView topLeftCell="D353" zoomScale="80" zoomScaleNormal="80" workbookViewId="0">
      <selection activeCell="K1" sqref="K1:K360"/>
    </sheetView>
  </sheetViews>
  <sheetFormatPr defaultColWidth="9.1328125" defaultRowHeight="14.25" x14ac:dyDescent="0.45"/>
  <cols>
    <col min="1" max="1" width="9.1328125" style="3"/>
    <col min="2" max="2" width="19.1328125" style="3" bestFit="1" customWidth="1"/>
    <col min="3" max="4" width="9.1328125" style="3"/>
    <col min="5" max="5" width="58.86328125" style="3" customWidth="1"/>
    <col min="6" max="6" width="25.86328125" style="3" bestFit="1" customWidth="1"/>
    <col min="7" max="8" width="9.1328125" style="3"/>
    <col min="9" max="9" width="5.59765625" style="3" bestFit="1" customWidth="1"/>
    <col min="10" max="10" width="46.86328125" style="3" bestFit="1" customWidth="1"/>
    <col min="11" max="11" width="35.265625" style="3" bestFit="1" customWidth="1"/>
    <col min="12" max="16384" width="9.1328125" style="3"/>
  </cols>
  <sheetData>
    <row r="1" spans="1:11" x14ac:dyDescent="0.45">
      <c r="A1" s="3" t="s">
        <v>8</v>
      </c>
      <c r="B1" s="3" t="str">
        <f>VLOOKUP(A1,$D$1:$J$360,7,)</f>
        <v>Equity: U.S. Real Estate</v>
      </c>
      <c r="D1" s="3" t="s">
        <v>2636</v>
      </c>
      <c r="E1" s="3" t="s">
        <v>2637</v>
      </c>
      <c r="F1" s="3" t="s">
        <v>1703</v>
      </c>
      <c r="G1" s="3" t="s">
        <v>2638</v>
      </c>
      <c r="H1" s="5">
        <v>6.4999999999999997E-3</v>
      </c>
      <c r="I1" s="5">
        <v>4.7999999999999996E-3</v>
      </c>
      <c r="J1" s="3" t="s">
        <v>2021</v>
      </c>
      <c r="K1" s="3" t="str">
        <f>TRIM(MID(J1,FIND(":",J1,1)+1,LEN(J1)))</f>
        <v>Global Renewable Energy</v>
      </c>
    </row>
    <row r="2" spans="1:11" x14ac:dyDescent="0.45">
      <c r="A2" s="3" t="s">
        <v>11</v>
      </c>
      <c r="B2" s="3" t="e">
        <f t="shared" ref="B2:B33" si="0">VLOOKUP(A2,$D$1:$J$360,7,)</f>
        <v>#N/A</v>
      </c>
      <c r="D2" s="3" t="s">
        <v>2387</v>
      </c>
      <c r="E2" s="3" t="s">
        <v>2388</v>
      </c>
      <c r="F2" s="3" t="s">
        <v>1962</v>
      </c>
      <c r="G2" s="3" t="s">
        <v>2389</v>
      </c>
      <c r="H2" s="5">
        <v>6.7999999999999996E-3</v>
      </c>
      <c r="I2" s="5">
        <v>3.3E-3</v>
      </c>
      <c r="J2" s="3" t="s">
        <v>1819</v>
      </c>
      <c r="K2" s="3" t="str">
        <f t="shared" ref="K2:K65" si="1">TRIM(MID(J2,FIND(":",J2,1)+1,LEN(J2)))</f>
        <v>Global Technology</v>
      </c>
    </row>
    <row r="3" spans="1:11" x14ac:dyDescent="0.45">
      <c r="A3" s="3" t="s">
        <v>12</v>
      </c>
      <c r="B3" s="3" t="e">
        <f t="shared" si="0"/>
        <v>#N/A</v>
      </c>
      <c r="D3" s="3" t="s">
        <v>1798</v>
      </c>
      <c r="E3" s="3" t="s">
        <v>1799</v>
      </c>
      <c r="F3" s="3" t="s">
        <v>1800</v>
      </c>
      <c r="G3" s="3" t="s">
        <v>1801</v>
      </c>
      <c r="H3" s="5">
        <v>8.5000000000000006E-3</v>
      </c>
      <c r="I3" s="5">
        <v>4.0000000000000002E-4</v>
      </c>
      <c r="J3" s="3" t="s">
        <v>1705</v>
      </c>
      <c r="K3" s="3" t="str">
        <f t="shared" si="1"/>
        <v>U.S. MLPs</v>
      </c>
    </row>
    <row r="4" spans="1:11" x14ac:dyDescent="0.45">
      <c r="A4" s="3" t="s">
        <v>14</v>
      </c>
      <c r="B4" s="3" t="e">
        <f t="shared" si="0"/>
        <v>#N/A</v>
      </c>
      <c r="D4" s="3" t="s">
        <v>2623</v>
      </c>
      <c r="E4" s="3" t="s">
        <v>2624</v>
      </c>
      <c r="F4" s="3" t="s">
        <v>2290</v>
      </c>
      <c r="G4" s="3" t="s">
        <v>2625</v>
      </c>
      <c r="H4" s="5">
        <v>1.6500000000000001E-2</v>
      </c>
      <c r="I4" s="5">
        <v>2.3599999999999999E-2</v>
      </c>
      <c r="J4" s="3" t="s">
        <v>2234</v>
      </c>
      <c r="K4" s="3" t="str">
        <f t="shared" si="1"/>
        <v>U.S. MLPs</v>
      </c>
    </row>
    <row r="5" spans="1:11" x14ac:dyDescent="0.45">
      <c r="A5" s="3" t="s">
        <v>16</v>
      </c>
      <c r="B5" s="3" t="e">
        <f t="shared" si="0"/>
        <v>#N/A</v>
      </c>
      <c r="D5" s="3" t="s">
        <v>1701</v>
      </c>
      <c r="E5" s="3" t="s">
        <v>1702</v>
      </c>
      <c r="F5" s="3" t="s">
        <v>1703</v>
      </c>
      <c r="G5" s="3" t="s">
        <v>1704</v>
      </c>
      <c r="H5" s="5">
        <v>8.5000000000000006E-3</v>
      </c>
      <c r="I5" s="5">
        <v>8.9999999999999998E-4</v>
      </c>
      <c r="J5" s="3" t="s">
        <v>1705</v>
      </c>
      <c r="K5" s="3" t="str">
        <f t="shared" si="1"/>
        <v>U.S. MLPs</v>
      </c>
    </row>
    <row r="6" spans="1:11" x14ac:dyDescent="0.45">
      <c r="A6" s="3" t="s">
        <v>18</v>
      </c>
      <c r="B6" s="3" t="e">
        <f t="shared" si="0"/>
        <v>#N/A</v>
      </c>
      <c r="D6" s="3" t="s">
        <v>2718</v>
      </c>
      <c r="E6" s="3" t="s">
        <v>2719</v>
      </c>
      <c r="F6" s="3" t="s">
        <v>1883</v>
      </c>
      <c r="G6" s="3" t="s">
        <v>2717</v>
      </c>
      <c r="H6" s="5">
        <v>8.0000000000000002E-3</v>
      </c>
      <c r="I6" s="5">
        <v>3.8999999999999998E-3</v>
      </c>
      <c r="J6" s="3" t="s">
        <v>1705</v>
      </c>
      <c r="K6" s="3" t="str">
        <f t="shared" si="1"/>
        <v>U.S. MLPs</v>
      </c>
    </row>
    <row r="7" spans="1:11" x14ac:dyDescent="0.45">
      <c r="A7" s="3" t="s">
        <v>21</v>
      </c>
      <c r="B7" s="3" t="e">
        <f t="shared" si="0"/>
        <v>#N/A</v>
      </c>
      <c r="D7" s="3" t="s">
        <v>2889</v>
      </c>
      <c r="E7" s="3" t="s">
        <v>2890</v>
      </c>
      <c r="F7" s="3" t="s">
        <v>2208</v>
      </c>
      <c r="G7" s="3" t="s">
        <v>2891</v>
      </c>
      <c r="H7" s="5">
        <v>8.5000000000000006E-3</v>
      </c>
      <c r="I7" s="5">
        <v>4.7000000000000002E-3</v>
      </c>
      <c r="J7" s="3" t="s">
        <v>1819</v>
      </c>
      <c r="K7" s="3" t="str">
        <f t="shared" si="1"/>
        <v>Global Technology</v>
      </c>
    </row>
    <row r="8" spans="1:11" x14ac:dyDescent="0.45">
      <c r="A8" s="3" t="s">
        <v>23</v>
      </c>
      <c r="B8" s="3" t="e">
        <f t="shared" si="0"/>
        <v>#N/A</v>
      </c>
      <c r="D8" s="3" t="s">
        <v>2867</v>
      </c>
      <c r="E8" s="3" t="s">
        <v>2868</v>
      </c>
      <c r="F8" s="3" t="s">
        <v>2869</v>
      </c>
      <c r="G8" s="3" t="s">
        <v>2870</v>
      </c>
      <c r="H8" s="5">
        <v>4.0000000000000001E-3</v>
      </c>
      <c r="I8" s="5">
        <v>1.4E-3</v>
      </c>
      <c r="J8" s="3" t="s">
        <v>1819</v>
      </c>
      <c r="K8" s="3" t="str">
        <f t="shared" si="1"/>
        <v>Global Technology</v>
      </c>
    </row>
    <row r="9" spans="1:11" x14ac:dyDescent="0.45">
      <c r="A9" s="3" t="s">
        <v>24</v>
      </c>
      <c r="B9" s="3" t="str">
        <f t="shared" si="0"/>
        <v>Equity: U.S. Technology</v>
      </c>
      <c r="D9" s="3" t="s">
        <v>2714</v>
      </c>
      <c r="E9" s="3" t="s">
        <v>2715</v>
      </c>
      <c r="F9" s="3" t="s">
        <v>2716</v>
      </c>
      <c r="G9" s="3" t="s">
        <v>2717</v>
      </c>
      <c r="H9" s="5">
        <v>7.1999999999999998E-3</v>
      </c>
      <c r="I9" s="5">
        <v>3.3999999999999998E-3</v>
      </c>
      <c r="J9" s="3" t="s">
        <v>2000</v>
      </c>
      <c r="K9" s="3" t="str">
        <f t="shared" si="1"/>
        <v>Global Metals &amp; Mining</v>
      </c>
    </row>
    <row r="10" spans="1:11" x14ac:dyDescent="0.45">
      <c r="A10" s="3" t="s">
        <v>26</v>
      </c>
      <c r="B10" s="3" t="str">
        <f t="shared" si="0"/>
        <v>Equity: U.S. Consumer Cyclicals</v>
      </c>
      <c r="D10" s="3" t="s">
        <v>2400</v>
      </c>
      <c r="E10" s="3" t="s">
        <v>2401</v>
      </c>
      <c r="F10" s="3" t="s">
        <v>2402</v>
      </c>
      <c r="G10" s="3" t="s">
        <v>2403</v>
      </c>
      <c r="H10" s="5">
        <v>7.9000000000000008E-3</v>
      </c>
      <c r="I10" s="5">
        <v>2.8999999999999998E-3</v>
      </c>
      <c r="J10" s="3" t="s">
        <v>1719</v>
      </c>
      <c r="K10" s="3" t="str">
        <f t="shared" si="1"/>
        <v>U.S. Biotech</v>
      </c>
    </row>
    <row r="11" spans="1:11" x14ac:dyDescent="0.45">
      <c r="A11" s="3" t="s">
        <v>33</v>
      </c>
      <c r="B11" s="3" t="e">
        <f t="shared" si="0"/>
        <v>#N/A</v>
      </c>
      <c r="D11" s="3" t="s">
        <v>2478</v>
      </c>
      <c r="E11" s="3" t="s">
        <v>2479</v>
      </c>
      <c r="F11" s="3" t="s">
        <v>2402</v>
      </c>
      <c r="G11" s="3" t="s">
        <v>2480</v>
      </c>
      <c r="H11" s="5">
        <v>7.9000000000000008E-3</v>
      </c>
      <c r="I11" s="5">
        <v>2.5000000000000001E-3</v>
      </c>
      <c r="J11" s="3" t="s">
        <v>1719</v>
      </c>
      <c r="K11" s="3" t="str">
        <f t="shared" si="1"/>
        <v>U.S. Biotech</v>
      </c>
    </row>
    <row r="12" spans="1:11" x14ac:dyDescent="0.45">
      <c r="A12" s="3" t="s">
        <v>36</v>
      </c>
      <c r="B12" s="3" t="str">
        <f t="shared" si="0"/>
        <v>Equity: Global Health Care</v>
      </c>
      <c r="D12" s="3" t="s">
        <v>2160</v>
      </c>
      <c r="E12" s="3" t="s">
        <v>2161</v>
      </c>
      <c r="F12" s="3" t="s">
        <v>1800</v>
      </c>
      <c r="G12" s="3" t="s">
        <v>2162</v>
      </c>
      <c r="H12" s="5">
        <v>1.1000000000000001E-3</v>
      </c>
      <c r="I12" s="5">
        <v>4.0000000000000002E-4</v>
      </c>
      <c r="J12" s="3" t="s">
        <v>1678</v>
      </c>
      <c r="K12" s="3" t="str">
        <f t="shared" si="1"/>
        <v>U.S. Real Estate</v>
      </c>
    </row>
    <row r="13" spans="1:11" x14ac:dyDescent="0.45">
      <c r="A13" s="3" t="s">
        <v>40</v>
      </c>
      <c r="B13" s="3" t="e">
        <f t="shared" si="0"/>
        <v>#N/A</v>
      </c>
      <c r="D13" s="3" t="s">
        <v>2188</v>
      </c>
      <c r="E13" s="3" t="s">
        <v>2189</v>
      </c>
      <c r="F13" s="3" t="s">
        <v>1883</v>
      </c>
      <c r="G13" s="3" t="s">
        <v>2190</v>
      </c>
      <c r="H13" s="5">
        <v>8.5000000000000006E-3</v>
      </c>
      <c r="I13" s="5">
        <v>4.5999999999999999E-3</v>
      </c>
      <c r="J13" s="3" t="s">
        <v>2191</v>
      </c>
      <c r="K13" s="3" t="str">
        <f t="shared" si="1"/>
        <v>U.S. Private Equity</v>
      </c>
    </row>
    <row r="14" spans="1:11" x14ac:dyDescent="0.45">
      <c r="A14" s="3" t="s">
        <v>42</v>
      </c>
      <c r="B14" s="3" t="str">
        <f t="shared" si="0"/>
        <v>Equity: U.S. Technology</v>
      </c>
      <c r="D14" s="3" t="s">
        <v>2704</v>
      </c>
      <c r="E14" s="3" t="s">
        <v>2705</v>
      </c>
      <c r="F14" s="3" t="s">
        <v>1883</v>
      </c>
      <c r="G14" s="3" t="s">
        <v>2706</v>
      </c>
      <c r="H14" s="5">
        <v>8.5000000000000006E-3</v>
      </c>
      <c r="I14" s="5">
        <v>5.1000000000000004E-3</v>
      </c>
      <c r="J14" s="3" t="s">
        <v>2191</v>
      </c>
      <c r="K14" s="3" t="str">
        <f t="shared" si="1"/>
        <v>U.S. Private Equity</v>
      </c>
    </row>
    <row r="15" spans="1:11" x14ac:dyDescent="0.45">
      <c r="A15" s="3" t="s">
        <v>47</v>
      </c>
      <c r="B15" s="3" t="e">
        <f t="shared" si="0"/>
        <v>#N/A</v>
      </c>
      <c r="D15" s="3" t="s">
        <v>2435</v>
      </c>
      <c r="E15" s="3" t="s">
        <v>2436</v>
      </c>
      <c r="F15" s="3" t="s">
        <v>1995</v>
      </c>
      <c r="G15" s="3" t="s">
        <v>2437</v>
      </c>
      <c r="H15" s="5">
        <v>9.4999999999999998E-3</v>
      </c>
      <c r="I15" s="5">
        <v>1.8E-3</v>
      </c>
      <c r="J15" s="3" t="s">
        <v>2244</v>
      </c>
      <c r="K15" s="3" t="str">
        <f t="shared" si="1"/>
        <v>U.S. Biotech</v>
      </c>
    </row>
    <row r="16" spans="1:11" x14ac:dyDescent="0.45">
      <c r="A16" s="3" t="s">
        <v>50</v>
      </c>
      <c r="B16" s="3" t="e">
        <f t="shared" si="0"/>
        <v>#N/A</v>
      </c>
      <c r="D16" s="3" t="s">
        <v>2558</v>
      </c>
      <c r="E16" s="3" t="s">
        <v>2559</v>
      </c>
      <c r="F16" s="3" t="s">
        <v>1708</v>
      </c>
      <c r="G16" s="3" t="s">
        <v>2560</v>
      </c>
      <c r="H16" s="5">
        <v>6.4999999999999997E-3</v>
      </c>
      <c r="I16" s="5">
        <v>3.8999999999999998E-3</v>
      </c>
      <c r="J16" s="3" t="s">
        <v>2561</v>
      </c>
      <c r="K16" s="3" t="str">
        <f t="shared" si="1"/>
        <v>Global Casinos / Gaming</v>
      </c>
    </row>
    <row r="17" spans="1:11" x14ac:dyDescent="0.45">
      <c r="A17" s="3" t="s">
        <v>52</v>
      </c>
      <c r="B17" s="3" t="e">
        <f t="shared" si="0"/>
        <v>#N/A</v>
      </c>
      <c r="D17" s="3" t="s">
        <v>2326</v>
      </c>
      <c r="E17" s="3" t="s">
        <v>2327</v>
      </c>
      <c r="F17" s="3" t="s">
        <v>2328</v>
      </c>
      <c r="G17" s="3" t="s">
        <v>2329</v>
      </c>
      <c r="H17" s="5">
        <v>8.5000000000000006E-3</v>
      </c>
      <c r="I17" s="5">
        <v>1.8E-3</v>
      </c>
      <c r="J17" s="3" t="s">
        <v>1705</v>
      </c>
      <c r="K17" s="3" t="str">
        <f t="shared" si="1"/>
        <v>U.S. MLPs</v>
      </c>
    </row>
    <row r="18" spans="1:11" x14ac:dyDescent="0.45">
      <c r="A18" s="3" t="s">
        <v>61</v>
      </c>
      <c r="B18" s="3" t="e">
        <f t="shared" si="0"/>
        <v>#N/A</v>
      </c>
      <c r="D18" s="3" t="s">
        <v>2322</v>
      </c>
      <c r="E18" s="3" t="s">
        <v>2323</v>
      </c>
      <c r="F18" s="3" t="s">
        <v>2324</v>
      </c>
      <c r="G18" s="3" t="s">
        <v>2325</v>
      </c>
      <c r="H18" s="5">
        <v>4.1999999999999997E-3</v>
      </c>
      <c r="I18" s="5">
        <v>3.8E-3</v>
      </c>
      <c r="J18" s="3" t="s">
        <v>1689</v>
      </c>
      <c r="K18" s="3" t="str">
        <f t="shared" si="1"/>
        <v>U.S. Health Care</v>
      </c>
    </row>
    <row r="19" spans="1:11" x14ac:dyDescent="0.45">
      <c r="A19" s="3" t="s">
        <v>64</v>
      </c>
      <c r="B19" s="3" t="e">
        <f t="shared" si="0"/>
        <v>#N/A</v>
      </c>
      <c r="D19" s="3" t="s">
        <v>2854</v>
      </c>
      <c r="E19" s="3" t="s">
        <v>2855</v>
      </c>
      <c r="F19" s="3" t="s">
        <v>2856</v>
      </c>
      <c r="G19" s="3" t="s">
        <v>2857</v>
      </c>
      <c r="H19" s="5">
        <v>9.4999999999999998E-3</v>
      </c>
      <c r="I19" s="5">
        <v>7.0000000000000001E-3</v>
      </c>
      <c r="J19" s="3" t="s">
        <v>2191</v>
      </c>
      <c r="K19" s="3" t="str">
        <f t="shared" si="1"/>
        <v>U.S. Private Equity</v>
      </c>
    </row>
    <row r="20" spans="1:11" x14ac:dyDescent="0.45">
      <c r="A20" s="3" t="s">
        <v>67</v>
      </c>
      <c r="B20" s="3" t="e">
        <f t="shared" si="0"/>
        <v>#N/A</v>
      </c>
      <c r="D20" s="3" t="s">
        <v>2858</v>
      </c>
      <c r="E20" s="3" t="s">
        <v>2859</v>
      </c>
      <c r="F20" s="3" t="s">
        <v>2856</v>
      </c>
      <c r="G20" s="3" t="s">
        <v>2860</v>
      </c>
      <c r="H20" s="5">
        <v>9.4999999999999998E-3</v>
      </c>
      <c r="I20" s="5">
        <v>5.4000000000000003E-3</v>
      </c>
      <c r="J20" s="3" t="s">
        <v>1743</v>
      </c>
      <c r="K20" s="3" t="str">
        <f t="shared" si="1"/>
        <v>Global Natural Resources</v>
      </c>
    </row>
    <row r="21" spans="1:11" x14ac:dyDescent="0.45">
      <c r="A21" s="3" t="s">
        <v>240</v>
      </c>
      <c r="B21" s="3" t="e">
        <f t="shared" si="0"/>
        <v>#N/A</v>
      </c>
      <c r="D21" s="3" t="s">
        <v>2616</v>
      </c>
      <c r="E21" s="3" t="s">
        <v>2617</v>
      </c>
      <c r="F21" s="3" t="s">
        <v>1725</v>
      </c>
      <c r="G21" s="3" t="s">
        <v>2618</v>
      </c>
      <c r="H21" s="5">
        <v>7.0000000000000001E-3</v>
      </c>
      <c r="I21" s="5">
        <v>3.5000000000000001E-3</v>
      </c>
      <c r="J21" s="3" t="s">
        <v>2619</v>
      </c>
      <c r="K21" s="3" t="str">
        <f t="shared" si="1"/>
        <v>Global Automobiles &amp; Parts</v>
      </c>
    </row>
    <row r="22" spans="1:11" x14ac:dyDescent="0.45">
      <c r="A22" s="3" t="s">
        <v>1396</v>
      </c>
      <c r="B22" s="3" t="e">
        <f t="shared" si="0"/>
        <v>#N/A</v>
      </c>
      <c r="D22" s="3" t="s">
        <v>2826</v>
      </c>
      <c r="E22" s="3" t="s">
        <v>2827</v>
      </c>
      <c r="F22" s="3" t="s">
        <v>1962</v>
      </c>
      <c r="G22" s="3" t="s">
        <v>2828</v>
      </c>
      <c r="H22" s="5">
        <v>6.4999999999999997E-3</v>
      </c>
      <c r="I22" s="5">
        <v>2.4500000000000001E-2</v>
      </c>
      <c r="J22" s="3" t="s">
        <v>2829</v>
      </c>
      <c r="K22" s="3" t="str">
        <f t="shared" si="1"/>
        <v>China Energy</v>
      </c>
    </row>
    <row r="23" spans="1:11" x14ac:dyDescent="0.45">
      <c r="A23" s="3" t="s">
        <v>1411</v>
      </c>
      <c r="B23" s="3" t="str">
        <f t="shared" si="0"/>
        <v>Equity: Global Transportation</v>
      </c>
      <c r="D23" s="3" t="s">
        <v>2844</v>
      </c>
      <c r="E23" s="3" t="s">
        <v>2845</v>
      </c>
      <c r="F23" s="3" t="s">
        <v>1962</v>
      </c>
      <c r="G23" s="3" t="s">
        <v>2846</v>
      </c>
      <c r="H23" s="5">
        <v>6.4999999999999997E-3</v>
      </c>
      <c r="I23" s="5">
        <v>1.9400000000000001E-2</v>
      </c>
      <c r="J23" s="3" t="s">
        <v>2847</v>
      </c>
      <c r="K23" s="3" t="str">
        <f t="shared" si="1"/>
        <v>China Industrials</v>
      </c>
    </row>
    <row r="24" spans="1:11" x14ac:dyDescent="0.45">
      <c r="A24" s="3" t="s">
        <v>1423</v>
      </c>
      <c r="B24" s="3" t="e">
        <f t="shared" si="0"/>
        <v>#N/A</v>
      </c>
      <c r="D24" s="3" t="s">
        <v>2822</v>
      </c>
      <c r="E24" s="3" t="s">
        <v>2823</v>
      </c>
      <c r="F24" s="3" t="s">
        <v>1962</v>
      </c>
      <c r="G24" s="3" t="s">
        <v>2824</v>
      </c>
      <c r="H24" s="5">
        <v>6.4999999999999997E-3</v>
      </c>
      <c r="I24" s="5">
        <v>1.4800000000000001E-2</v>
      </c>
      <c r="J24" s="3" t="s">
        <v>2825</v>
      </c>
      <c r="K24" s="3" t="str">
        <f t="shared" si="1"/>
        <v>China Basic Materials</v>
      </c>
    </row>
    <row r="25" spans="1:11" x14ac:dyDescent="0.45">
      <c r="A25" s="3" t="s">
        <v>1426</v>
      </c>
      <c r="B25" s="3" t="e">
        <f t="shared" si="0"/>
        <v>#N/A</v>
      </c>
      <c r="D25" s="3" t="s">
        <v>2085</v>
      </c>
      <c r="E25" s="3" t="s">
        <v>2086</v>
      </c>
      <c r="F25" s="3" t="s">
        <v>1962</v>
      </c>
      <c r="G25" s="3" t="s">
        <v>2087</v>
      </c>
      <c r="H25" s="5">
        <v>6.4999999999999997E-3</v>
      </c>
      <c r="I25" s="5">
        <v>2.8E-3</v>
      </c>
      <c r="J25" s="3" t="s">
        <v>2088</v>
      </c>
      <c r="K25" s="3" t="str">
        <f t="shared" si="1"/>
        <v>China Consumer</v>
      </c>
    </row>
    <row r="26" spans="1:11" x14ac:dyDescent="0.45">
      <c r="A26" s="3" t="s">
        <v>67</v>
      </c>
      <c r="B26" s="3" t="e">
        <f t="shared" si="0"/>
        <v>#N/A</v>
      </c>
      <c r="D26" s="3" t="s">
        <v>2471</v>
      </c>
      <c r="E26" s="3" t="s">
        <v>2472</v>
      </c>
      <c r="F26" s="3" t="s">
        <v>1962</v>
      </c>
      <c r="G26" s="3" t="s">
        <v>2473</v>
      </c>
      <c r="H26" s="5">
        <v>6.4999999999999997E-3</v>
      </c>
      <c r="I26" s="5">
        <v>3.2000000000000002E-3</v>
      </c>
      <c r="J26" s="3" t="s">
        <v>2474</v>
      </c>
      <c r="K26" s="3" t="str">
        <f t="shared" si="1"/>
        <v>China Financials</v>
      </c>
    </row>
    <row r="27" spans="1:11" x14ac:dyDescent="0.45">
      <c r="A27" s="3" t="s">
        <v>1429</v>
      </c>
      <c r="B27" s="3" t="e">
        <f t="shared" si="0"/>
        <v>#N/A</v>
      </c>
      <c r="D27" s="3" t="s">
        <v>2882</v>
      </c>
      <c r="E27" s="3" t="s">
        <v>2883</v>
      </c>
      <c r="F27" s="3" t="s">
        <v>2208</v>
      </c>
      <c r="G27" s="3" t="s">
        <v>2884</v>
      </c>
      <c r="H27" s="5">
        <v>7.9000000000000008E-3</v>
      </c>
      <c r="I27" s="5">
        <v>1.6299999999999999E-2</v>
      </c>
      <c r="J27" s="3" t="s">
        <v>2885</v>
      </c>
      <c r="K27" s="3" t="str">
        <f t="shared" si="1"/>
        <v>China Biotech</v>
      </c>
    </row>
    <row r="28" spans="1:11" x14ac:dyDescent="0.45">
      <c r="A28" s="3" t="s">
        <v>1431</v>
      </c>
      <c r="B28" s="3" t="e">
        <f t="shared" si="0"/>
        <v>#N/A</v>
      </c>
      <c r="D28" s="3" t="s">
        <v>2004</v>
      </c>
      <c r="E28" s="3" t="s">
        <v>2005</v>
      </c>
      <c r="F28" s="3" t="s">
        <v>1725</v>
      </c>
      <c r="G28" s="3" t="s">
        <v>2006</v>
      </c>
      <c r="H28" s="5">
        <v>6.0000000000000001E-3</v>
      </c>
      <c r="I28" s="5">
        <v>1.6999999999999999E-3</v>
      </c>
      <c r="J28" s="3" t="s">
        <v>1819</v>
      </c>
      <c r="K28" s="3" t="str">
        <f t="shared" si="1"/>
        <v>Global Technology</v>
      </c>
    </row>
    <row r="29" spans="1:11" x14ac:dyDescent="0.45">
      <c r="A29" s="3" t="s">
        <v>1434</v>
      </c>
      <c r="B29" s="3" t="e">
        <f t="shared" si="0"/>
        <v>#N/A</v>
      </c>
      <c r="D29" s="3" t="s">
        <v>2337</v>
      </c>
      <c r="E29" s="3" t="s">
        <v>2338</v>
      </c>
      <c r="F29" s="3" t="s">
        <v>2208</v>
      </c>
      <c r="G29" s="3" t="s">
        <v>2339</v>
      </c>
      <c r="H29" s="5">
        <v>7.9000000000000008E-3</v>
      </c>
      <c r="I29" s="5">
        <v>2.8999999999999998E-3</v>
      </c>
      <c r="J29" s="3" t="s">
        <v>1719</v>
      </c>
      <c r="K29" s="3" t="str">
        <f t="shared" si="1"/>
        <v>U.S. Biotech</v>
      </c>
    </row>
    <row r="30" spans="1:11" x14ac:dyDescent="0.45">
      <c r="A30" s="3" t="s">
        <v>1444</v>
      </c>
      <c r="B30" s="3" t="e">
        <f t="shared" si="0"/>
        <v>#N/A</v>
      </c>
      <c r="D30" s="3" t="s">
        <v>2214</v>
      </c>
      <c r="E30" s="3" t="s">
        <v>2215</v>
      </c>
      <c r="F30" s="3" t="s">
        <v>1962</v>
      </c>
      <c r="G30" s="3" t="s">
        <v>2216</v>
      </c>
      <c r="H30" s="5">
        <v>6.4999999999999997E-3</v>
      </c>
      <c r="I30" s="5">
        <v>4.1000000000000003E-3</v>
      </c>
      <c r="J30" s="3" t="s">
        <v>2000</v>
      </c>
      <c r="K30" s="3" t="str">
        <f t="shared" si="1"/>
        <v>Global Metals &amp; Mining</v>
      </c>
    </row>
    <row r="31" spans="1:11" x14ac:dyDescent="0.45">
      <c r="A31" s="3" t="s">
        <v>1450</v>
      </c>
      <c r="B31" s="3" t="e">
        <f t="shared" si="0"/>
        <v>#N/A</v>
      </c>
      <c r="D31" s="3" t="s">
        <v>2238</v>
      </c>
      <c r="E31" s="3" t="s">
        <v>2239</v>
      </c>
      <c r="F31" s="3" t="s">
        <v>1708</v>
      </c>
      <c r="G31" s="3" t="s">
        <v>2240</v>
      </c>
      <c r="H31" s="5">
        <v>5.8999999999999999E-3</v>
      </c>
      <c r="I31" s="5">
        <v>3.5000000000000001E-3</v>
      </c>
      <c r="J31" s="3" t="s">
        <v>2198</v>
      </c>
      <c r="K31" s="3" t="str">
        <f t="shared" si="1"/>
        <v>Global Oil &amp; Gas</v>
      </c>
    </row>
    <row r="32" spans="1:11" x14ac:dyDescent="0.45">
      <c r="A32" s="3" t="s">
        <v>1453</v>
      </c>
      <c r="B32" s="3" t="e">
        <f t="shared" si="0"/>
        <v>#N/A</v>
      </c>
      <c r="D32" s="3" t="s">
        <v>2662</v>
      </c>
      <c r="E32" s="3" t="s">
        <v>2663</v>
      </c>
      <c r="F32" s="3" t="s">
        <v>2212</v>
      </c>
      <c r="G32" s="3" t="s">
        <v>2664</v>
      </c>
      <c r="H32" s="5">
        <v>7.6E-3</v>
      </c>
      <c r="I32" s="5">
        <v>1E-3</v>
      </c>
      <c r="J32" s="3" t="s">
        <v>1989</v>
      </c>
      <c r="K32" s="3" t="str">
        <f t="shared" si="1"/>
        <v>Global Agriculture</v>
      </c>
    </row>
    <row r="33" spans="1:11" x14ac:dyDescent="0.45">
      <c r="A33" s="3" t="s">
        <v>1456</v>
      </c>
      <c r="B33" s="3" t="e">
        <f t="shared" si="0"/>
        <v>#N/A</v>
      </c>
      <c r="D33" s="3" t="s">
        <v>2022</v>
      </c>
      <c r="E33" s="3" t="s">
        <v>2023</v>
      </c>
      <c r="F33" s="3" t="s">
        <v>1887</v>
      </c>
      <c r="G33" s="3" t="s">
        <v>2024</v>
      </c>
      <c r="H33" s="5">
        <v>1.09E-2</v>
      </c>
      <c r="I33" s="5">
        <v>8.0000000000000004E-4</v>
      </c>
      <c r="J33" s="3" t="s">
        <v>2025</v>
      </c>
      <c r="K33" s="3" t="str">
        <f t="shared" si="1"/>
        <v>U.S. Health Care</v>
      </c>
    </row>
    <row r="34" spans="1:11" x14ac:dyDescent="0.45">
      <c r="D34" s="3" t="s">
        <v>2330</v>
      </c>
      <c r="E34" s="3" t="s">
        <v>2331</v>
      </c>
      <c r="F34" s="3" t="s">
        <v>1887</v>
      </c>
      <c r="G34" s="3" t="s">
        <v>2332</v>
      </c>
      <c r="H34" s="5">
        <v>1.3599999999999999E-2</v>
      </c>
      <c r="I34" s="5">
        <v>2.8999999999999998E-3</v>
      </c>
      <c r="J34" s="3" t="s">
        <v>2333</v>
      </c>
      <c r="K34" s="3" t="str">
        <f t="shared" si="1"/>
        <v>China Internet</v>
      </c>
    </row>
    <row r="35" spans="1:11" x14ac:dyDescent="0.45">
      <c r="D35" s="3" t="s">
        <v>2895</v>
      </c>
      <c r="E35" s="3" t="s">
        <v>2896</v>
      </c>
      <c r="F35" s="3" t="s">
        <v>1995</v>
      </c>
      <c r="G35" s="3" t="s">
        <v>2897</v>
      </c>
      <c r="H35" s="5">
        <v>9.4999999999999998E-3</v>
      </c>
      <c r="I35" s="5">
        <v>5.5999999999999999E-3</v>
      </c>
      <c r="J35" s="3" t="s">
        <v>2271</v>
      </c>
      <c r="K35" s="3" t="str">
        <f t="shared" si="1"/>
        <v>U.S. Energy</v>
      </c>
    </row>
    <row r="36" spans="1:11" x14ac:dyDescent="0.45">
      <c r="D36" s="3" t="s">
        <v>2300</v>
      </c>
      <c r="E36" s="3" t="s">
        <v>2301</v>
      </c>
      <c r="F36" s="3" t="s">
        <v>1887</v>
      </c>
      <c r="G36" s="3" t="s">
        <v>2302</v>
      </c>
      <c r="H36" s="5">
        <v>0.01</v>
      </c>
      <c r="I36" s="5">
        <v>1.8E-3</v>
      </c>
      <c r="J36" s="3" t="s">
        <v>2303</v>
      </c>
      <c r="K36" s="3" t="str">
        <f t="shared" si="1"/>
        <v>U.S. Aerospace &amp; Defense</v>
      </c>
    </row>
    <row r="37" spans="1:11" x14ac:dyDescent="0.45">
      <c r="D37" s="3" t="s">
        <v>2037</v>
      </c>
      <c r="E37" s="3" t="s">
        <v>2038</v>
      </c>
      <c r="F37" s="3" t="s">
        <v>2039</v>
      </c>
      <c r="G37" s="3" t="s">
        <v>2040</v>
      </c>
      <c r="H37" s="5">
        <v>6.4999999999999997E-3</v>
      </c>
      <c r="I37" s="5">
        <v>2.3999999999999998E-3</v>
      </c>
      <c r="J37" s="3" t="s">
        <v>2041</v>
      </c>
      <c r="K37" s="3" t="str">
        <f t="shared" si="1"/>
        <v>Global Financials</v>
      </c>
    </row>
    <row r="38" spans="1:11" x14ac:dyDescent="0.45">
      <c r="D38" s="3" t="s">
        <v>2145</v>
      </c>
      <c r="E38" s="3" t="s">
        <v>2146</v>
      </c>
      <c r="F38" s="3" t="s">
        <v>1995</v>
      </c>
      <c r="G38" s="3" t="s">
        <v>2147</v>
      </c>
      <c r="H38" s="5">
        <v>9.4999999999999998E-3</v>
      </c>
      <c r="I38" s="5">
        <v>6.9999999999999999E-4</v>
      </c>
      <c r="J38" s="3" t="s">
        <v>2148</v>
      </c>
      <c r="K38" s="3" t="str">
        <f t="shared" si="1"/>
        <v>U.S. Energy</v>
      </c>
    </row>
    <row r="39" spans="1:11" x14ac:dyDescent="0.45">
      <c r="D39" s="3" t="s">
        <v>2449</v>
      </c>
      <c r="E39" s="3" t="s">
        <v>2450</v>
      </c>
      <c r="F39" s="3" t="s">
        <v>1887</v>
      </c>
      <c r="G39" s="3" t="s">
        <v>2451</v>
      </c>
      <c r="H39" s="5">
        <v>1.1599999999999999E-2</v>
      </c>
      <c r="I39" s="5">
        <v>1.6999999999999999E-3</v>
      </c>
      <c r="J39" s="3" t="s">
        <v>2452</v>
      </c>
      <c r="K39" s="3" t="str">
        <f t="shared" si="1"/>
        <v>U.S. Banks</v>
      </c>
    </row>
    <row r="40" spans="1:11" x14ac:dyDescent="0.45">
      <c r="D40" s="3" t="s">
        <v>2199</v>
      </c>
      <c r="E40" s="3" t="s">
        <v>2200</v>
      </c>
      <c r="F40" s="3" t="s">
        <v>1887</v>
      </c>
      <c r="G40" s="3" t="s">
        <v>2201</v>
      </c>
      <c r="H40" s="5">
        <v>1.0699999999999999E-2</v>
      </c>
      <c r="I40" s="5">
        <v>1.6000000000000001E-3</v>
      </c>
      <c r="J40" s="3" t="s">
        <v>2202</v>
      </c>
      <c r="K40" s="3" t="str">
        <f t="shared" si="1"/>
        <v>U.S. Oil &amp; Gas Exploration &amp; Production</v>
      </c>
    </row>
    <row r="41" spans="1:11" x14ac:dyDescent="0.45">
      <c r="D41" s="3" t="s">
        <v>2408</v>
      </c>
      <c r="E41" s="3" t="s">
        <v>2409</v>
      </c>
      <c r="F41" s="3" t="s">
        <v>1887</v>
      </c>
      <c r="G41" s="3" t="s">
        <v>2410</v>
      </c>
      <c r="H41" s="5">
        <v>1.0800000000000001E-2</v>
      </c>
      <c r="I41" s="5">
        <v>3.8E-3</v>
      </c>
      <c r="J41" s="3" t="s">
        <v>2099</v>
      </c>
      <c r="K41" s="3" t="str">
        <f t="shared" si="1"/>
        <v>U.S. Real Estate</v>
      </c>
    </row>
    <row r="42" spans="1:11" x14ac:dyDescent="0.45">
      <c r="D42" s="3" t="s">
        <v>2590</v>
      </c>
      <c r="E42" s="3" t="s">
        <v>2591</v>
      </c>
      <c r="F42" s="3" t="s">
        <v>1887</v>
      </c>
      <c r="G42" s="3" t="s">
        <v>2592</v>
      </c>
      <c r="H42" s="5">
        <v>1.09E-2</v>
      </c>
      <c r="I42" s="5">
        <v>4.4000000000000003E-3</v>
      </c>
      <c r="J42" s="3" t="s">
        <v>2551</v>
      </c>
      <c r="K42" s="3" t="str">
        <f t="shared" si="1"/>
        <v>U.S. Real Estate</v>
      </c>
    </row>
    <row r="43" spans="1:11" x14ac:dyDescent="0.45">
      <c r="D43" s="3" t="s">
        <v>2156</v>
      </c>
      <c r="E43" s="3" t="s">
        <v>2157</v>
      </c>
      <c r="F43" s="3" t="s">
        <v>2158</v>
      </c>
      <c r="G43" s="3" t="s">
        <v>2159</v>
      </c>
      <c r="H43" s="5">
        <v>5.7999999999999996E-3</v>
      </c>
      <c r="I43" s="5">
        <v>1.6000000000000001E-3</v>
      </c>
      <c r="J43" s="3" t="s">
        <v>1747</v>
      </c>
      <c r="K43" s="3" t="str">
        <f t="shared" si="1"/>
        <v>Global Ex-U.S. Real Estate</v>
      </c>
    </row>
    <row r="44" spans="1:11" x14ac:dyDescent="0.45">
      <c r="D44" s="3" t="s">
        <v>2360</v>
      </c>
      <c r="E44" s="3" t="s">
        <v>2361</v>
      </c>
      <c r="F44" s="3" t="s">
        <v>1703</v>
      </c>
      <c r="G44" s="3" t="s">
        <v>2362</v>
      </c>
      <c r="H44" s="5">
        <v>5.0000000000000001E-3</v>
      </c>
      <c r="I44" s="5">
        <v>5.1000000000000004E-3</v>
      </c>
      <c r="J44" s="3" t="s">
        <v>1819</v>
      </c>
      <c r="K44" s="3" t="str">
        <f t="shared" si="1"/>
        <v>Global Technology</v>
      </c>
    </row>
    <row r="45" spans="1:11" x14ac:dyDescent="0.45">
      <c r="D45" s="3" t="s">
        <v>2568</v>
      </c>
      <c r="E45" s="3" t="s">
        <v>2569</v>
      </c>
      <c r="F45" s="3" t="s">
        <v>1995</v>
      </c>
      <c r="G45" s="3" t="s">
        <v>2570</v>
      </c>
      <c r="H45" s="5">
        <v>9.4999999999999998E-3</v>
      </c>
      <c r="I45" s="5">
        <v>8.0000000000000004E-4</v>
      </c>
      <c r="J45" s="3" t="s">
        <v>2271</v>
      </c>
      <c r="K45" s="3" t="str">
        <f t="shared" si="1"/>
        <v>U.S. Energy</v>
      </c>
    </row>
    <row r="46" spans="1:11" x14ac:dyDescent="0.45">
      <c r="D46" s="3" t="s">
        <v>2774</v>
      </c>
      <c r="E46" s="3" t="s">
        <v>2775</v>
      </c>
      <c r="F46" s="3" t="s">
        <v>1887</v>
      </c>
      <c r="G46" s="3" t="s">
        <v>2776</v>
      </c>
      <c r="H46" s="5">
        <v>1.0800000000000001E-2</v>
      </c>
      <c r="I46" s="5">
        <v>2.5999999999999999E-3</v>
      </c>
      <c r="J46" s="3" t="s">
        <v>2580</v>
      </c>
      <c r="K46" s="3" t="str">
        <f t="shared" si="1"/>
        <v>U.S. Industrials</v>
      </c>
    </row>
    <row r="47" spans="1:11" x14ac:dyDescent="0.45">
      <c r="D47" s="3" t="s">
        <v>2092</v>
      </c>
      <c r="E47" s="3" t="s">
        <v>2093</v>
      </c>
      <c r="F47" s="3" t="s">
        <v>1887</v>
      </c>
      <c r="G47" s="3" t="s">
        <v>2094</v>
      </c>
      <c r="H47" s="5">
        <v>1.0800000000000001E-2</v>
      </c>
      <c r="I47" s="5">
        <v>1.1999999999999999E-3</v>
      </c>
      <c r="J47" s="3" t="s">
        <v>2095</v>
      </c>
      <c r="K47" s="3" t="str">
        <f t="shared" si="1"/>
        <v>Global Gold Miners</v>
      </c>
    </row>
    <row r="48" spans="1:11" x14ac:dyDescent="0.45">
      <c r="D48" s="3" t="s">
        <v>2445</v>
      </c>
      <c r="E48" s="3" t="s">
        <v>2446</v>
      </c>
      <c r="F48" s="3" t="s">
        <v>2158</v>
      </c>
      <c r="G48" s="3" t="s">
        <v>2447</v>
      </c>
      <c r="H48" s="5">
        <v>4.7999999999999996E-3</v>
      </c>
      <c r="I48" s="5">
        <v>2.5000000000000001E-3</v>
      </c>
      <c r="J48" s="3" t="s">
        <v>2448</v>
      </c>
      <c r="K48" s="3" t="str">
        <f t="shared" si="1"/>
        <v>Japan Financials</v>
      </c>
    </row>
    <row r="49" spans="4:11" x14ac:dyDescent="0.45">
      <c r="D49" s="3" t="s">
        <v>2463</v>
      </c>
      <c r="E49" s="3" t="s">
        <v>2464</v>
      </c>
      <c r="F49" s="3" t="s">
        <v>2158</v>
      </c>
      <c r="G49" s="3" t="s">
        <v>2465</v>
      </c>
      <c r="H49" s="5">
        <v>3.2000000000000002E-3</v>
      </c>
      <c r="I49" s="5">
        <v>3.8999999999999998E-3</v>
      </c>
      <c r="J49" s="3" t="s">
        <v>2466</v>
      </c>
      <c r="K49" s="3" t="str">
        <f t="shared" si="1"/>
        <v>Emerging Markets Consumer</v>
      </c>
    </row>
    <row r="50" spans="4:11" x14ac:dyDescent="0.45">
      <c r="D50" s="3" t="s">
        <v>2467</v>
      </c>
      <c r="E50" s="3" t="s">
        <v>2468</v>
      </c>
      <c r="F50" s="3" t="s">
        <v>1717</v>
      </c>
      <c r="G50" s="3" t="s">
        <v>2469</v>
      </c>
      <c r="H50" s="5">
        <v>7.4999999999999997E-3</v>
      </c>
      <c r="I50" s="5">
        <v>6.1000000000000004E-3</v>
      </c>
      <c r="J50" s="3" t="s">
        <v>2470</v>
      </c>
      <c r="K50" s="3" t="str">
        <f t="shared" si="1"/>
        <v>Emerging Markets Infrastructure</v>
      </c>
    </row>
    <row r="51" spans="4:11" x14ac:dyDescent="0.45">
      <c r="D51" s="3" t="s">
        <v>1838</v>
      </c>
      <c r="E51" s="3" t="s">
        <v>1839</v>
      </c>
      <c r="F51" s="3" t="s">
        <v>1725</v>
      </c>
      <c r="G51" s="3" t="s">
        <v>1840</v>
      </c>
      <c r="H51" s="5">
        <v>9.4999999999999998E-3</v>
      </c>
      <c r="I51" s="5">
        <v>5.0000000000000001E-4</v>
      </c>
      <c r="J51" s="3" t="s">
        <v>1705</v>
      </c>
      <c r="K51" s="3" t="str">
        <f t="shared" si="1"/>
        <v>U.S. MLPs</v>
      </c>
    </row>
    <row r="52" spans="4:11" x14ac:dyDescent="0.45">
      <c r="D52" s="3" t="s">
        <v>2731</v>
      </c>
      <c r="E52" s="3" t="s">
        <v>2732</v>
      </c>
      <c r="F52" s="3" t="s">
        <v>1995</v>
      </c>
      <c r="G52" s="3" t="s">
        <v>2733</v>
      </c>
      <c r="H52" s="5">
        <v>6.4999999999999997E-3</v>
      </c>
      <c r="I52" s="5">
        <v>1.4E-3</v>
      </c>
      <c r="J52" s="3" t="s">
        <v>2734</v>
      </c>
      <c r="K52" s="3" t="str">
        <f t="shared" si="1"/>
        <v>U.S. Retail</v>
      </c>
    </row>
    <row r="53" spans="4:11" x14ac:dyDescent="0.45">
      <c r="D53" s="3" t="s">
        <v>2390</v>
      </c>
      <c r="E53" s="3" t="s">
        <v>2391</v>
      </c>
      <c r="F53" s="3" t="s">
        <v>1703</v>
      </c>
      <c r="G53" s="3" t="s">
        <v>2392</v>
      </c>
      <c r="H53" s="5">
        <v>6.4999999999999997E-3</v>
      </c>
      <c r="I53" s="5">
        <v>6.6E-3</v>
      </c>
      <c r="J53" s="3" t="s">
        <v>1705</v>
      </c>
      <c r="K53" s="3" t="str">
        <f t="shared" si="1"/>
        <v>U.S. MLPs</v>
      </c>
    </row>
    <row r="54" spans="4:11" x14ac:dyDescent="0.45">
      <c r="D54" s="3" t="s">
        <v>2606</v>
      </c>
      <c r="E54" s="3" t="s">
        <v>2607</v>
      </c>
      <c r="F54" s="3" t="s">
        <v>1876</v>
      </c>
      <c r="G54" s="3" t="s">
        <v>2608</v>
      </c>
      <c r="H54" s="5">
        <v>6.6E-3</v>
      </c>
      <c r="I54" s="5">
        <v>5.4999999999999997E-3</v>
      </c>
      <c r="J54" s="3" t="s">
        <v>2609</v>
      </c>
      <c r="K54" s="3" t="str">
        <f t="shared" si="1"/>
        <v>Canada Oil &amp; Gas Exploration &amp; Production</v>
      </c>
    </row>
    <row r="55" spans="4:11" x14ac:dyDescent="0.45">
      <c r="D55" s="3" t="s">
        <v>2268</v>
      </c>
      <c r="E55" s="3" t="s">
        <v>2269</v>
      </c>
      <c r="F55" s="3" t="s">
        <v>1887</v>
      </c>
      <c r="G55" s="3" t="s">
        <v>2270</v>
      </c>
      <c r="H55" s="5">
        <v>1.0699999999999999E-2</v>
      </c>
      <c r="I55" s="5">
        <v>5.9999999999999995E-4</v>
      </c>
      <c r="J55" s="3" t="s">
        <v>2271</v>
      </c>
      <c r="K55" s="3" t="str">
        <f t="shared" si="1"/>
        <v>U.S. Energy</v>
      </c>
    </row>
    <row r="56" spans="4:11" x14ac:dyDescent="0.45">
      <c r="D56" s="3" t="s">
        <v>2707</v>
      </c>
      <c r="E56" s="3" t="s">
        <v>2708</v>
      </c>
      <c r="F56" s="3" t="s">
        <v>1887</v>
      </c>
      <c r="G56" s="3" t="s">
        <v>2709</v>
      </c>
      <c r="H56" s="5">
        <v>1.09E-2</v>
      </c>
      <c r="I56" s="5">
        <v>2.8E-3</v>
      </c>
      <c r="J56" s="3" t="s">
        <v>2710</v>
      </c>
      <c r="K56" s="3" t="str">
        <f t="shared" si="1"/>
        <v>Developed Europe Financials</v>
      </c>
    </row>
    <row r="57" spans="4:11" x14ac:dyDescent="0.45">
      <c r="D57" s="3" t="s">
        <v>1944</v>
      </c>
      <c r="E57" s="3" t="s">
        <v>1945</v>
      </c>
      <c r="F57" s="3" t="s">
        <v>1717</v>
      </c>
      <c r="G57" s="3" t="s">
        <v>1946</v>
      </c>
      <c r="H57" s="5">
        <v>4.7999999999999996E-3</v>
      </c>
      <c r="I57" s="5">
        <v>5.0000000000000001E-4</v>
      </c>
      <c r="J57" s="3" t="s">
        <v>1947</v>
      </c>
      <c r="K57" s="3" t="str">
        <f t="shared" si="1"/>
        <v>Developed Europe Financials</v>
      </c>
    </row>
    <row r="58" spans="4:11" x14ac:dyDescent="0.45">
      <c r="D58" s="3" t="s">
        <v>2571</v>
      </c>
      <c r="E58" s="3" t="s">
        <v>2572</v>
      </c>
      <c r="F58" s="3" t="s">
        <v>1708</v>
      </c>
      <c r="G58" s="3" t="s">
        <v>2573</v>
      </c>
      <c r="H58" s="5">
        <v>5.4999999999999997E-3</v>
      </c>
      <c r="I58" s="5">
        <v>2.5000000000000001E-3</v>
      </c>
      <c r="J58" s="3" t="s">
        <v>2032</v>
      </c>
      <c r="K58" s="3" t="str">
        <f t="shared" si="1"/>
        <v>Global Environment</v>
      </c>
    </row>
    <row r="59" spans="4:11" x14ac:dyDescent="0.45">
      <c r="D59" s="3" t="s">
        <v>2630</v>
      </c>
      <c r="E59" s="3" t="s">
        <v>2631</v>
      </c>
      <c r="F59" s="3" t="s">
        <v>1876</v>
      </c>
      <c r="G59" s="3" t="s">
        <v>2632</v>
      </c>
      <c r="H59" s="5">
        <v>4.0000000000000001E-3</v>
      </c>
      <c r="I59" s="5">
        <v>2.0999999999999999E-3</v>
      </c>
      <c r="J59" s="3" t="s">
        <v>1678</v>
      </c>
      <c r="K59" s="3" t="str">
        <f t="shared" si="1"/>
        <v>U.S. Real Estate</v>
      </c>
    </row>
    <row r="60" spans="4:11" x14ac:dyDescent="0.45">
      <c r="D60" s="3" t="s">
        <v>2221</v>
      </c>
      <c r="E60" s="3" t="s">
        <v>2222</v>
      </c>
      <c r="F60" s="3" t="s">
        <v>1725</v>
      </c>
      <c r="G60" s="3" t="s">
        <v>2223</v>
      </c>
      <c r="H60" s="5">
        <v>6.0000000000000001E-3</v>
      </c>
      <c r="I60" s="5">
        <v>1.8E-3</v>
      </c>
      <c r="J60" s="3" t="s">
        <v>2021</v>
      </c>
      <c r="K60" s="3" t="str">
        <f t="shared" si="1"/>
        <v>Global Renewable Energy</v>
      </c>
    </row>
    <row r="61" spans="4:11" x14ac:dyDescent="0.45">
      <c r="D61" s="3" t="s">
        <v>1885</v>
      </c>
      <c r="E61" s="3" t="s">
        <v>1886</v>
      </c>
      <c r="F61" s="3" t="s">
        <v>1887</v>
      </c>
      <c r="G61" s="3" t="s">
        <v>1884</v>
      </c>
      <c r="H61" s="5">
        <v>1.0200000000000001E-2</v>
      </c>
      <c r="I61" s="5">
        <v>5.0000000000000001E-4</v>
      </c>
      <c r="J61" s="3" t="s">
        <v>1888</v>
      </c>
      <c r="K61" s="3" t="str">
        <f t="shared" si="1"/>
        <v>U.S. Financials</v>
      </c>
    </row>
    <row r="62" spans="4:11" x14ac:dyDescent="0.45">
      <c r="D62" s="3" t="s">
        <v>1782</v>
      </c>
      <c r="E62" s="3" t="s">
        <v>1783</v>
      </c>
      <c r="F62" s="3" t="s">
        <v>1725</v>
      </c>
      <c r="G62" s="3" t="s">
        <v>1784</v>
      </c>
      <c r="H62" s="5">
        <v>5.5999999999999999E-3</v>
      </c>
      <c r="I62" s="5">
        <v>8.0000000000000004E-4</v>
      </c>
      <c r="J62" s="3" t="s">
        <v>1719</v>
      </c>
      <c r="K62" s="3" t="str">
        <f t="shared" si="1"/>
        <v>U.S. Biotech</v>
      </c>
    </row>
    <row r="63" spans="4:11" x14ac:dyDescent="0.45">
      <c r="D63" s="3" t="s">
        <v>2069</v>
      </c>
      <c r="E63" s="3" t="s">
        <v>2070</v>
      </c>
      <c r="F63" s="3" t="s">
        <v>1725</v>
      </c>
      <c r="G63" s="3" t="s">
        <v>2071</v>
      </c>
      <c r="H63" s="5">
        <v>6.0000000000000001E-3</v>
      </c>
      <c r="I63" s="5">
        <v>5.9999999999999995E-4</v>
      </c>
      <c r="J63" s="3" t="s">
        <v>2072</v>
      </c>
      <c r="K63" s="3" t="str">
        <f t="shared" si="1"/>
        <v>U.S. Natural Gas</v>
      </c>
    </row>
    <row r="64" spans="4:11" x14ac:dyDescent="0.45">
      <c r="D64" s="3" t="s">
        <v>1723</v>
      </c>
      <c r="E64" s="3" t="s">
        <v>1724</v>
      </c>
      <c r="F64" s="3" t="s">
        <v>1725</v>
      </c>
      <c r="G64" s="3" t="s">
        <v>1726</v>
      </c>
      <c r="H64" s="5">
        <v>5.3E-3</v>
      </c>
      <c r="I64" s="5">
        <v>4.0000000000000002E-4</v>
      </c>
      <c r="J64" s="3" t="s">
        <v>1727</v>
      </c>
      <c r="K64" s="3" t="str">
        <f t="shared" si="1"/>
        <v>U.S. Internet</v>
      </c>
    </row>
    <row r="65" spans="4:11" x14ac:dyDescent="0.45">
      <c r="D65" s="3" t="s">
        <v>2380</v>
      </c>
      <c r="E65" s="3" t="s">
        <v>2381</v>
      </c>
      <c r="F65" s="3" t="s">
        <v>1725</v>
      </c>
      <c r="G65" s="3" t="s">
        <v>2382</v>
      </c>
      <c r="H65" s="5">
        <v>6.0000000000000001E-3</v>
      </c>
      <c r="I65" s="5">
        <v>3.5000000000000001E-3</v>
      </c>
      <c r="J65" s="3" t="s">
        <v>2383</v>
      </c>
      <c r="K65" s="3" t="str">
        <f t="shared" si="1"/>
        <v>Developed Markets Real Estate</v>
      </c>
    </row>
    <row r="66" spans="4:11" x14ac:dyDescent="0.45">
      <c r="D66" s="3" t="s">
        <v>1896</v>
      </c>
      <c r="E66" s="3" t="s">
        <v>1897</v>
      </c>
      <c r="F66" s="3" t="s">
        <v>1831</v>
      </c>
      <c r="G66" s="3" t="s">
        <v>1895</v>
      </c>
      <c r="H66" s="5">
        <v>8.0000000000000004E-4</v>
      </c>
      <c r="I66" s="5">
        <v>5.0000000000000001E-4</v>
      </c>
      <c r="J66" s="3" t="s">
        <v>1689</v>
      </c>
      <c r="K66" s="3" t="str">
        <f t="shared" ref="K66:K129" si="2">TRIM(MID(J66,FIND(":",J66,1)+1,LEN(J66)))</f>
        <v>U.S. Health Care</v>
      </c>
    </row>
    <row r="67" spans="4:11" x14ac:dyDescent="0.45">
      <c r="D67" s="3" t="s">
        <v>2349</v>
      </c>
      <c r="E67" s="3" t="s">
        <v>2350</v>
      </c>
      <c r="F67" s="3" t="s">
        <v>1717</v>
      </c>
      <c r="G67" s="3" t="s">
        <v>2351</v>
      </c>
      <c r="H67" s="5">
        <v>3.8999999999999998E-3</v>
      </c>
      <c r="I67" s="5">
        <v>6.1999999999999998E-3</v>
      </c>
      <c r="J67" s="3" t="s">
        <v>2352</v>
      </c>
      <c r="K67" s="3" t="str">
        <f t="shared" si="2"/>
        <v>Global Oil &amp; Gas Exploration &amp; Production</v>
      </c>
    </row>
    <row r="68" spans="4:11" x14ac:dyDescent="0.45">
      <c r="D68" s="3" t="s">
        <v>2426</v>
      </c>
      <c r="E68" s="3" t="s">
        <v>2427</v>
      </c>
      <c r="F68" s="3" t="s">
        <v>1995</v>
      </c>
      <c r="G68" s="3" t="s">
        <v>2428</v>
      </c>
      <c r="H68" s="5">
        <v>9.4999999999999998E-3</v>
      </c>
      <c r="I68" s="5">
        <v>6.9999999999999999E-4</v>
      </c>
      <c r="J68" s="3" t="s">
        <v>1888</v>
      </c>
      <c r="K68" s="3" t="str">
        <f t="shared" si="2"/>
        <v>U.S. Financials</v>
      </c>
    </row>
    <row r="69" spans="4:11" x14ac:dyDescent="0.45">
      <c r="D69" s="3" t="s">
        <v>2913</v>
      </c>
      <c r="E69" s="3" t="s">
        <v>2914</v>
      </c>
      <c r="F69" s="3" t="s">
        <v>1995</v>
      </c>
      <c r="G69" s="3" t="s">
        <v>2915</v>
      </c>
      <c r="H69" s="5">
        <v>9.4999999999999998E-3</v>
      </c>
      <c r="I69" s="5">
        <v>9.2999999999999992E-3</v>
      </c>
      <c r="J69" s="3" t="s">
        <v>2492</v>
      </c>
      <c r="K69" s="3" t="str">
        <f t="shared" si="2"/>
        <v>U.S. Financials</v>
      </c>
    </row>
    <row r="70" spans="4:11" x14ac:dyDescent="0.45">
      <c r="D70" s="3" t="s">
        <v>2649</v>
      </c>
      <c r="E70" s="3" t="s">
        <v>2650</v>
      </c>
      <c r="F70" s="3" t="s">
        <v>1725</v>
      </c>
      <c r="G70" s="3" t="s">
        <v>2651</v>
      </c>
      <c r="H70" s="5">
        <v>7.0000000000000001E-3</v>
      </c>
      <c r="I70" s="5">
        <v>3.5999999999999999E-3</v>
      </c>
      <c r="J70" s="3" t="s">
        <v>2652</v>
      </c>
      <c r="K70" s="3" t="str">
        <f t="shared" si="2"/>
        <v>Global Construction &amp; Engineering</v>
      </c>
    </row>
    <row r="71" spans="4:11" x14ac:dyDescent="0.45">
      <c r="D71" s="3" t="s">
        <v>1902</v>
      </c>
      <c r="E71" s="3" t="s">
        <v>1903</v>
      </c>
      <c r="F71" s="3" t="s">
        <v>1831</v>
      </c>
      <c r="G71" s="3" t="s">
        <v>1904</v>
      </c>
      <c r="H71" s="5">
        <v>8.0000000000000004E-4</v>
      </c>
      <c r="I71" s="5">
        <v>5.0000000000000001E-4</v>
      </c>
      <c r="J71" s="3" t="s">
        <v>1674</v>
      </c>
      <c r="K71" s="3" t="str">
        <f t="shared" si="2"/>
        <v>U.S. Financials</v>
      </c>
    </row>
    <row r="72" spans="4:11" x14ac:dyDescent="0.45">
      <c r="D72" s="3" t="s">
        <v>2497</v>
      </c>
      <c r="E72" s="3" t="s">
        <v>2498</v>
      </c>
      <c r="F72" s="3" t="s">
        <v>2499</v>
      </c>
      <c r="G72" s="3" t="s">
        <v>2500</v>
      </c>
      <c r="H72" s="5">
        <v>8.5000000000000006E-3</v>
      </c>
      <c r="I72" s="5">
        <v>4.8999999999999998E-3</v>
      </c>
      <c r="J72" s="3" t="s">
        <v>1682</v>
      </c>
      <c r="K72" s="3" t="str">
        <f t="shared" si="2"/>
        <v>U.S. Technology</v>
      </c>
    </row>
    <row r="73" spans="4:11" x14ac:dyDescent="0.45">
      <c r="D73" s="3" t="s">
        <v>2626</v>
      </c>
      <c r="E73" s="3" t="s">
        <v>2627</v>
      </c>
      <c r="F73" s="3" t="s">
        <v>1725</v>
      </c>
      <c r="G73" s="3" t="s">
        <v>2628</v>
      </c>
      <c r="H73" s="5">
        <v>7.0000000000000001E-3</v>
      </c>
      <c r="I73" s="5">
        <v>4.0000000000000001E-3</v>
      </c>
      <c r="J73" s="3" t="s">
        <v>2629</v>
      </c>
      <c r="K73" s="3" t="str">
        <f t="shared" si="2"/>
        <v>Global Phones &amp; Handheld Devices</v>
      </c>
    </row>
    <row r="74" spans="4:11" x14ac:dyDescent="0.45">
      <c r="D74" s="3" t="s">
        <v>2195</v>
      </c>
      <c r="E74" s="3" t="s">
        <v>2196</v>
      </c>
      <c r="F74" s="3" t="s">
        <v>1708</v>
      </c>
      <c r="G74" s="3" t="s">
        <v>2197</v>
      </c>
      <c r="H74" s="5">
        <v>5.4000000000000003E-3</v>
      </c>
      <c r="I74" s="5">
        <v>4.4000000000000003E-3</v>
      </c>
      <c r="J74" s="3" t="s">
        <v>2198</v>
      </c>
      <c r="K74" s="3" t="str">
        <f t="shared" si="2"/>
        <v>Global Oil &amp; Gas</v>
      </c>
    </row>
    <row r="75" spans="4:11" x14ac:dyDescent="0.45">
      <c r="D75" s="3" t="s">
        <v>2149</v>
      </c>
      <c r="E75" s="3" t="s">
        <v>2150</v>
      </c>
      <c r="F75" s="3" t="s">
        <v>1725</v>
      </c>
      <c r="G75" s="3" t="s">
        <v>2151</v>
      </c>
      <c r="H75" s="5">
        <v>4.7999999999999996E-3</v>
      </c>
      <c r="I75" s="5">
        <v>5.9999999999999995E-4</v>
      </c>
      <c r="J75" s="3" t="s">
        <v>1678</v>
      </c>
      <c r="K75" s="3" t="str">
        <f t="shared" si="2"/>
        <v>U.S. Real Estate</v>
      </c>
    </row>
    <row r="76" spans="4:11" x14ac:dyDescent="0.45">
      <c r="D76" s="3" t="s">
        <v>2768</v>
      </c>
      <c r="E76" s="3" t="s">
        <v>2769</v>
      </c>
      <c r="F76" s="3" t="s">
        <v>1725</v>
      </c>
      <c r="G76" s="3" t="s">
        <v>2770</v>
      </c>
      <c r="H76" s="5">
        <v>7.0000000000000001E-3</v>
      </c>
      <c r="I76" s="5">
        <v>2.7000000000000001E-3</v>
      </c>
      <c r="J76" s="3" t="s">
        <v>1989</v>
      </c>
      <c r="K76" s="3" t="str">
        <f t="shared" si="2"/>
        <v>Global Agriculture</v>
      </c>
    </row>
    <row r="77" spans="4:11" x14ac:dyDescent="0.45">
      <c r="D77" s="3" t="s">
        <v>1829</v>
      </c>
      <c r="E77" s="3" t="s">
        <v>1830</v>
      </c>
      <c r="F77" s="3" t="s">
        <v>1831</v>
      </c>
      <c r="G77" s="3" t="s">
        <v>1828</v>
      </c>
      <c r="H77" s="5">
        <v>8.0000000000000004E-4</v>
      </c>
      <c r="I77" s="5">
        <v>2.0000000000000001E-4</v>
      </c>
      <c r="J77" s="3" t="s">
        <v>1682</v>
      </c>
      <c r="K77" s="3" t="str">
        <f t="shared" si="2"/>
        <v>U.S. Technology</v>
      </c>
    </row>
    <row r="78" spans="4:11" x14ac:dyDescent="0.45">
      <c r="D78" s="3" t="s">
        <v>2701</v>
      </c>
      <c r="E78" s="3" t="s">
        <v>2702</v>
      </c>
      <c r="F78" s="3" t="s">
        <v>1725</v>
      </c>
      <c r="G78" s="3" t="s">
        <v>2703</v>
      </c>
      <c r="H78" s="5">
        <v>7.0000000000000001E-3</v>
      </c>
      <c r="I78" s="5">
        <v>2.3999999999999998E-3</v>
      </c>
      <c r="J78" s="3" t="s">
        <v>1743</v>
      </c>
      <c r="K78" s="3" t="str">
        <f t="shared" si="2"/>
        <v>Global Natural Resources</v>
      </c>
    </row>
    <row r="79" spans="4:11" x14ac:dyDescent="0.45">
      <c r="D79" s="3" t="s">
        <v>2813</v>
      </c>
      <c r="E79" s="3" t="s">
        <v>2814</v>
      </c>
      <c r="F79" s="3" t="s">
        <v>1725</v>
      </c>
      <c r="G79" s="3" t="s">
        <v>2811</v>
      </c>
      <c r="H79" s="5">
        <v>6.0000000000000001E-3</v>
      </c>
      <c r="I79" s="5">
        <v>3.0000000000000001E-3</v>
      </c>
      <c r="J79" s="3" t="s">
        <v>2693</v>
      </c>
      <c r="K79" s="3" t="str">
        <f t="shared" si="2"/>
        <v>U.S. Retail</v>
      </c>
    </row>
    <row r="80" spans="4:11" x14ac:dyDescent="0.45">
      <c r="D80" s="3" t="s">
        <v>2902</v>
      </c>
      <c r="E80" s="3" t="s">
        <v>2903</v>
      </c>
      <c r="F80" s="3" t="s">
        <v>1725</v>
      </c>
      <c r="G80" s="3" t="s">
        <v>2904</v>
      </c>
      <c r="H80" s="5">
        <v>6.0000000000000001E-3</v>
      </c>
      <c r="I80" s="5">
        <v>1.0200000000000001E-2</v>
      </c>
      <c r="J80" s="3" t="s">
        <v>2220</v>
      </c>
      <c r="K80" s="3" t="str">
        <f t="shared" si="2"/>
        <v>U.S. Food</v>
      </c>
    </row>
    <row r="81" spans="4:11" x14ac:dyDescent="0.45">
      <c r="D81" s="3" t="s">
        <v>2815</v>
      </c>
      <c r="E81" s="3" t="s">
        <v>2816</v>
      </c>
      <c r="F81" s="3" t="s">
        <v>1725</v>
      </c>
      <c r="G81" s="3" t="s">
        <v>2817</v>
      </c>
      <c r="H81" s="5">
        <v>6.0000000000000001E-3</v>
      </c>
      <c r="I81" s="5">
        <v>6.3E-3</v>
      </c>
      <c r="J81" s="3" t="s">
        <v>2818</v>
      </c>
      <c r="K81" s="3" t="str">
        <f t="shared" si="2"/>
        <v>U.S. Pharmaceuticals</v>
      </c>
    </row>
    <row r="82" spans="4:11" x14ac:dyDescent="0.45">
      <c r="D82" s="3" t="s">
        <v>2555</v>
      </c>
      <c r="E82" s="3" t="s">
        <v>2556</v>
      </c>
      <c r="F82" s="3" t="s">
        <v>1725</v>
      </c>
      <c r="G82" s="3" t="s">
        <v>2557</v>
      </c>
      <c r="H82" s="5">
        <v>6.0000000000000001E-3</v>
      </c>
      <c r="I82" s="5">
        <v>4.1999999999999997E-3</v>
      </c>
      <c r="J82" s="3" t="s">
        <v>1912</v>
      </c>
      <c r="K82" s="3" t="str">
        <f t="shared" si="2"/>
        <v>U.S. Semiconductors</v>
      </c>
    </row>
    <row r="83" spans="4:11" x14ac:dyDescent="0.45">
      <c r="D83" s="3" t="s">
        <v>2537</v>
      </c>
      <c r="E83" s="3" t="s">
        <v>2538</v>
      </c>
      <c r="F83" s="3" t="s">
        <v>1725</v>
      </c>
      <c r="G83" s="3" t="s">
        <v>2539</v>
      </c>
      <c r="H83" s="5">
        <v>6.0000000000000001E-3</v>
      </c>
      <c r="I83" s="5">
        <v>4.4000000000000003E-3</v>
      </c>
      <c r="J83" s="3" t="s">
        <v>2540</v>
      </c>
      <c r="K83" s="3" t="str">
        <f t="shared" si="2"/>
        <v>U.S. Oil &amp; Gas</v>
      </c>
    </row>
    <row r="84" spans="4:11" x14ac:dyDescent="0.45">
      <c r="D84" s="3" t="s">
        <v>2864</v>
      </c>
      <c r="E84" s="3" t="s">
        <v>2865</v>
      </c>
      <c r="F84" s="3" t="s">
        <v>1725</v>
      </c>
      <c r="G84" s="3" t="s">
        <v>2866</v>
      </c>
      <c r="H84" s="5">
        <v>6.0000000000000001E-3</v>
      </c>
      <c r="I84" s="5">
        <v>1.6000000000000001E-3</v>
      </c>
      <c r="J84" s="3" t="s">
        <v>2014</v>
      </c>
      <c r="K84" s="3" t="str">
        <f t="shared" si="2"/>
        <v>U.S. Transportation</v>
      </c>
    </row>
    <row r="85" spans="4:11" x14ac:dyDescent="0.45">
      <c r="D85" s="3" t="s">
        <v>1917</v>
      </c>
      <c r="E85" s="3" t="s">
        <v>1918</v>
      </c>
      <c r="F85" s="3" t="s">
        <v>1725</v>
      </c>
      <c r="G85" s="3" t="s">
        <v>1915</v>
      </c>
      <c r="H85" s="5">
        <v>6.1999999999999998E-3</v>
      </c>
      <c r="I85" s="5">
        <v>5.9999999999999995E-4</v>
      </c>
      <c r="J85" s="3" t="s">
        <v>1689</v>
      </c>
      <c r="K85" s="3" t="str">
        <f t="shared" si="2"/>
        <v>U.S. Health Care</v>
      </c>
    </row>
    <row r="86" spans="4:11" x14ac:dyDescent="0.45">
      <c r="D86" s="3" t="s">
        <v>1845</v>
      </c>
      <c r="E86" s="3" t="s">
        <v>1846</v>
      </c>
      <c r="F86" s="3" t="s">
        <v>1725</v>
      </c>
      <c r="G86" s="3" t="s">
        <v>1847</v>
      </c>
      <c r="H86" s="5">
        <v>6.3E-3</v>
      </c>
      <c r="I86" s="5">
        <v>5.0000000000000001E-4</v>
      </c>
      <c r="J86" s="3" t="s">
        <v>1682</v>
      </c>
      <c r="K86" s="3" t="str">
        <f t="shared" si="2"/>
        <v>U.S. Technology</v>
      </c>
    </row>
    <row r="87" spans="4:11" x14ac:dyDescent="0.45">
      <c r="D87" s="3" t="s">
        <v>1948</v>
      </c>
      <c r="E87" s="3" t="s">
        <v>1949</v>
      </c>
      <c r="F87" s="3" t="s">
        <v>1725</v>
      </c>
      <c r="G87" s="3" t="s">
        <v>1950</v>
      </c>
      <c r="H87" s="5">
        <v>6.3E-3</v>
      </c>
      <c r="I87" s="5">
        <v>5.0000000000000001E-4</v>
      </c>
      <c r="J87" s="3" t="s">
        <v>1674</v>
      </c>
      <c r="K87" s="3" t="str">
        <f t="shared" si="2"/>
        <v>U.S. Financials</v>
      </c>
    </row>
    <row r="88" spans="4:11" x14ac:dyDescent="0.45">
      <c r="D88" s="3" t="s">
        <v>1864</v>
      </c>
      <c r="E88" s="3" t="s">
        <v>1865</v>
      </c>
      <c r="F88" s="3" t="s">
        <v>1725</v>
      </c>
      <c r="G88" s="3" t="s">
        <v>1866</v>
      </c>
      <c r="H88" s="5">
        <v>6.3E-3</v>
      </c>
      <c r="I88" s="5">
        <v>5.0000000000000001E-4</v>
      </c>
      <c r="J88" s="3" t="s">
        <v>1700</v>
      </c>
      <c r="K88" s="3" t="str">
        <f t="shared" si="2"/>
        <v>U.S. Industrials</v>
      </c>
    </row>
    <row r="89" spans="4:11" x14ac:dyDescent="0.45">
      <c r="D89" s="3" t="s">
        <v>2105</v>
      </c>
      <c r="E89" s="3" t="s">
        <v>2106</v>
      </c>
      <c r="F89" s="3" t="s">
        <v>1869</v>
      </c>
      <c r="G89" s="3" t="s">
        <v>2107</v>
      </c>
      <c r="H89" s="5">
        <v>8.2000000000000007E-3</v>
      </c>
      <c r="I89" s="5">
        <v>1.9E-3</v>
      </c>
      <c r="J89" s="3" t="s">
        <v>2108</v>
      </c>
      <c r="K89" s="3" t="str">
        <f t="shared" si="2"/>
        <v>Global Toys &amp; Games</v>
      </c>
    </row>
    <row r="90" spans="4:11" x14ac:dyDescent="0.45">
      <c r="D90" s="3" t="s">
        <v>2544</v>
      </c>
      <c r="E90" s="3" t="s">
        <v>2545</v>
      </c>
      <c r="F90" s="3" t="s">
        <v>1887</v>
      </c>
      <c r="G90" s="3" t="s">
        <v>2546</v>
      </c>
      <c r="H90" s="5">
        <v>1.06E-2</v>
      </c>
      <c r="I90" s="5">
        <v>2.3999999999999998E-3</v>
      </c>
      <c r="J90" s="3" t="s">
        <v>2547</v>
      </c>
      <c r="K90" s="3" t="str">
        <f t="shared" si="2"/>
        <v>U.S. Natural Gas</v>
      </c>
    </row>
    <row r="91" spans="4:11" x14ac:dyDescent="0.45">
      <c r="D91" s="3" t="s">
        <v>2744</v>
      </c>
      <c r="E91" s="3" t="s">
        <v>2745</v>
      </c>
      <c r="F91" s="3" t="s">
        <v>1887</v>
      </c>
      <c r="G91" s="3" t="s">
        <v>2746</v>
      </c>
      <c r="H91" s="5">
        <v>1.0800000000000001E-2</v>
      </c>
      <c r="I91" s="5">
        <v>4.7000000000000002E-3</v>
      </c>
      <c r="J91" s="3" t="s">
        <v>2747</v>
      </c>
      <c r="K91" s="3" t="str">
        <f t="shared" si="2"/>
        <v>U.S. Natural Gas</v>
      </c>
    </row>
    <row r="92" spans="4:11" x14ac:dyDescent="0.45">
      <c r="D92" s="3" t="s">
        <v>1706</v>
      </c>
      <c r="E92" s="3" t="s">
        <v>1707</v>
      </c>
      <c r="F92" s="3" t="s">
        <v>1708</v>
      </c>
      <c r="G92" s="3" t="s">
        <v>1709</v>
      </c>
      <c r="H92" s="5">
        <v>5.3E-3</v>
      </c>
      <c r="I92" s="5">
        <v>5.0000000000000001E-4</v>
      </c>
      <c r="J92" s="3" t="s">
        <v>1710</v>
      </c>
      <c r="K92" s="3" t="str">
        <f t="shared" si="2"/>
        <v>Global Gold Miners</v>
      </c>
    </row>
    <row r="93" spans="4:11" x14ac:dyDescent="0.45">
      <c r="D93" s="3" t="s">
        <v>1755</v>
      </c>
      <c r="E93" s="3" t="s">
        <v>1756</v>
      </c>
      <c r="F93" s="3" t="s">
        <v>1708</v>
      </c>
      <c r="G93" s="3" t="s">
        <v>1757</v>
      </c>
      <c r="H93" s="5">
        <v>5.4000000000000003E-3</v>
      </c>
      <c r="I93" s="5">
        <v>4.0000000000000002E-4</v>
      </c>
      <c r="J93" s="3" t="s">
        <v>1710</v>
      </c>
      <c r="K93" s="3" t="str">
        <f t="shared" si="2"/>
        <v>Global Gold Miners</v>
      </c>
    </row>
    <row r="94" spans="4:11" x14ac:dyDescent="0.45">
      <c r="D94" s="3" t="s">
        <v>2837</v>
      </c>
      <c r="E94" s="3" t="s">
        <v>2838</v>
      </c>
      <c r="F94" s="3" t="s">
        <v>1995</v>
      </c>
      <c r="G94" s="3" t="s">
        <v>2839</v>
      </c>
      <c r="H94" s="5">
        <v>9.4999999999999998E-3</v>
      </c>
      <c r="I94" s="5">
        <v>3.5999999999999999E-3</v>
      </c>
      <c r="J94" s="3" t="s">
        <v>2095</v>
      </c>
      <c r="K94" s="3" t="str">
        <f t="shared" si="2"/>
        <v>Global Gold Miners</v>
      </c>
    </row>
    <row r="95" spans="4:11" x14ac:dyDescent="0.45">
      <c r="D95" s="3" t="s">
        <v>2698</v>
      </c>
      <c r="E95" s="3" t="s">
        <v>2699</v>
      </c>
      <c r="F95" s="3" t="s">
        <v>1995</v>
      </c>
      <c r="G95" s="3" t="s">
        <v>2700</v>
      </c>
      <c r="H95" s="5">
        <v>1.2800000000000001E-2</v>
      </c>
      <c r="I95" s="5">
        <v>3.3E-3</v>
      </c>
      <c r="J95" s="3" t="s">
        <v>1908</v>
      </c>
      <c r="K95" s="3" t="str">
        <f t="shared" si="2"/>
        <v>Global Gold Miners</v>
      </c>
    </row>
    <row r="96" spans="4:11" x14ac:dyDescent="0.45">
      <c r="D96" s="3" t="s">
        <v>2203</v>
      </c>
      <c r="E96" s="3" t="s">
        <v>2204</v>
      </c>
      <c r="F96" s="3" t="s">
        <v>1708</v>
      </c>
      <c r="G96" s="3" t="s">
        <v>2205</v>
      </c>
      <c r="H96" s="5">
        <v>6.3E-3</v>
      </c>
      <c r="I96" s="5">
        <v>5.7000000000000002E-3</v>
      </c>
      <c r="J96" s="3" t="s">
        <v>2021</v>
      </c>
      <c r="K96" s="3" t="str">
        <f t="shared" si="2"/>
        <v>Global Renewable Energy</v>
      </c>
    </row>
    <row r="97" spans="4:11" x14ac:dyDescent="0.45">
      <c r="D97" s="3" t="s">
        <v>2278</v>
      </c>
      <c r="E97" s="3" t="s">
        <v>2279</v>
      </c>
      <c r="F97" s="3" t="s">
        <v>1876</v>
      </c>
      <c r="G97" s="3" t="s">
        <v>2280</v>
      </c>
      <c r="H97" s="5">
        <v>4.4999999999999997E-3</v>
      </c>
      <c r="I97" s="5">
        <v>5.0000000000000001E-3</v>
      </c>
      <c r="J97" s="3" t="s">
        <v>1809</v>
      </c>
      <c r="K97" s="3" t="str">
        <f t="shared" si="2"/>
        <v>Global Infrastructure</v>
      </c>
    </row>
    <row r="98" spans="4:11" x14ac:dyDescent="0.45">
      <c r="D98" s="3" t="s">
        <v>1893</v>
      </c>
      <c r="E98" s="3" t="s">
        <v>1894</v>
      </c>
      <c r="F98" s="3" t="s">
        <v>1672</v>
      </c>
      <c r="G98" s="3" t="s">
        <v>1895</v>
      </c>
      <c r="H98" s="5">
        <v>4.0000000000000001E-3</v>
      </c>
      <c r="I98" s="5">
        <v>1.2999999999999999E-3</v>
      </c>
      <c r="J98" s="3" t="s">
        <v>1743</v>
      </c>
      <c r="K98" s="3" t="str">
        <f t="shared" si="2"/>
        <v>Global Natural Resources</v>
      </c>
    </row>
    <row r="99" spans="4:11" x14ac:dyDescent="0.45">
      <c r="D99" s="3" t="s">
        <v>2805</v>
      </c>
      <c r="E99" s="3" t="s">
        <v>2806</v>
      </c>
      <c r="F99" s="3" t="s">
        <v>1708</v>
      </c>
      <c r="G99" s="3" t="s">
        <v>2807</v>
      </c>
      <c r="H99" s="5">
        <v>5.7000000000000002E-3</v>
      </c>
      <c r="I99" s="5">
        <v>7.4999999999999997E-3</v>
      </c>
      <c r="J99" s="3" t="s">
        <v>2808</v>
      </c>
      <c r="K99" s="3" t="str">
        <f t="shared" si="2"/>
        <v>Global Pharmaceuticals</v>
      </c>
    </row>
    <row r="100" spans="4:11" x14ac:dyDescent="0.45">
      <c r="D100" s="3" t="s">
        <v>2665</v>
      </c>
      <c r="E100" s="3" t="s">
        <v>2666</v>
      </c>
      <c r="F100" s="3" t="s">
        <v>2169</v>
      </c>
      <c r="G100" s="3" t="s">
        <v>2667</v>
      </c>
      <c r="H100" s="5">
        <v>6.0000000000000001E-3</v>
      </c>
      <c r="I100" s="5">
        <v>5.8999999999999999E-3</v>
      </c>
      <c r="J100" s="3" t="s">
        <v>1710</v>
      </c>
      <c r="K100" s="3" t="str">
        <f t="shared" si="2"/>
        <v>Global Gold Miners</v>
      </c>
    </row>
    <row r="101" spans="4:11" x14ac:dyDescent="0.45">
      <c r="D101" s="3" t="s">
        <v>2432</v>
      </c>
      <c r="E101" s="3" t="s">
        <v>2433</v>
      </c>
      <c r="F101" s="3" t="s">
        <v>1962</v>
      </c>
      <c r="G101" s="3" t="s">
        <v>2434</v>
      </c>
      <c r="H101" s="5">
        <v>6.6E-3</v>
      </c>
      <c r="I101" s="5">
        <v>1.0800000000000001E-2</v>
      </c>
      <c r="J101" s="3" t="s">
        <v>1710</v>
      </c>
      <c r="K101" s="3" t="str">
        <f t="shared" si="2"/>
        <v>Global Gold Miners</v>
      </c>
    </row>
    <row r="102" spans="4:11" x14ac:dyDescent="0.45">
      <c r="D102" s="3" t="s">
        <v>2297</v>
      </c>
      <c r="E102" s="3" t="s">
        <v>2298</v>
      </c>
      <c r="F102" s="3" t="s">
        <v>1703</v>
      </c>
      <c r="G102" s="3" t="s">
        <v>2299</v>
      </c>
      <c r="H102" s="5">
        <v>5.4999999999999997E-3</v>
      </c>
      <c r="I102" s="5">
        <v>6.4000000000000003E-3</v>
      </c>
      <c r="J102" s="3" t="s">
        <v>1844</v>
      </c>
      <c r="K102" s="3" t="str">
        <f t="shared" si="2"/>
        <v>Global Real Estate</v>
      </c>
    </row>
    <row r="103" spans="4:11" x14ac:dyDescent="0.45">
      <c r="D103" s="3" t="s">
        <v>2475</v>
      </c>
      <c r="E103" s="3" t="s">
        <v>2476</v>
      </c>
      <c r="F103" s="3" t="s">
        <v>1725</v>
      </c>
      <c r="G103" s="3" t="s">
        <v>2477</v>
      </c>
      <c r="H103" s="5">
        <v>7.0000000000000001E-3</v>
      </c>
      <c r="I103" s="5">
        <v>1.4E-3</v>
      </c>
      <c r="J103" s="3" t="s">
        <v>1809</v>
      </c>
      <c r="K103" s="3" t="str">
        <f t="shared" si="2"/>
        <v>Global Infrastructure</v>
      </c>
    </row>
    <row r="104" spans="4:11" x14ac:dyDescent="0.45">
      <c r="D104" s="3" t="s">
        <v>1739</v>
      </c>
      <c r="E104" s="3" t="s">
        <v>1740</v>
      </c>
      <c r="F104" s="3" t="s">
        <v>1741</v>
      </c>
      <c r="G104" s="3" t="s">
        <v>1742</v>
      </c>
      <c r="H104" s="5">
        <v>4.5999999999999999E-3</v>
      </c>
      <c r="I104" s="5">
        <v>5.0000000000000001E-4</v>
      </c>
      <c r="J104" s="3" t="s">
        <v>1743</v>
      </c>
      <c r="K104" s="3" t="str">
        <f t="shared" si="2"/>
        <v>Global Natural Resources</v>
      </c>
    </row>
    <row r="105" spans="4:11" x14ac:dyDescent="0.45">
      <c r="D105" s="3" t="s">
        <v>2115</v>
      </c>
      <c r="E105" s="3" t="s">
        <v>2116</v>
      </c>
      <c r="F105" s="3" t="s">
        <v>1887</v>
      </c>
      <c r="G105" s="3" t="s">
        <v>2117</v>
      </c>
      <c r="H105" s="5">
        <v>1.15E-2</v>
      </c>
      <c r="I105" s="5">
        <v>1.1000000000000001E-3</v>
      </c>
      <c r="J105" s="3" t="s">
        <v>2118</v>
      </c>
      <c r="K105" s="3" t="str">
        <f t="shared" si="2"/>
        <v>U.S. Oil &amp; Gas Exploration &amp; Production</v>
      </c>
    </row>
    <row r="106" spans="4:11" x14ac:dyDescent="0.45">
      <c r="D106" s="3" t="s">
        <v>1867</v>
      </c>
      <c r="E106" s="3" t="s">
        <v>1868</v>
      </c>
      <c r="F106" s="3" t="s">
        <v>1869</v>
      </c>
      <c r="G106" s="3" t="s">
        <v>1870</v>
      </c>
      <c r="H106" s="5">
        <v>6.4000000000000003E-3</v>
      </c>
      <c r="I106" s="5">
        <v>5.9999999999999995E-4</v>
      </c>
      <c r="J106" s="3" t="s">
        <v>1819</v>
      </c>
      <c r="K106" s="3" t="str">
        <f t="shared" si="2"/>
        <v>Global Technology</v>
      </c>
    </row>
    <row r="107" spans="4:11" x14ac:dyDescent="0.45">
      <c r="D107" s="3" t="s">
        <v>2179</v>
      </c>
      <c r="E107" s="3" t="s">
        <v>2180</v>
      </c>
      <c r="F107" s="3" t="s">
        <v>1708</v>
      </c>
      <c r="G107" s="3" t="s">
        <v>2181</v>
      </c>
      <c r="H107" s="5">
        <v>4.8999999999999998E-3</v>
      </c>
      <c r="I107" s="5">
        <v>2.3999999999999998E-3</v>
      </c>
      <c r="J107" s="3" t="s">
        <v>1743</v>
      </c>
      <c r="K107" s="3" t="str">
        <f t="shared" si="2"/>
        <v>Global Natural Resources</v>
      </c>
    </row>
    <row r="108" spans="4:11" x14ac:dyDescent="0.45">
      <c r="D108" s="3" t="s">
        <v>2834</v>
      </c>
      <c r="E108" s="3" t="s">
        <v>2835</v>
      </c>
      <c r="F108" s="3" t="s">
        <v>1883</v>
      </c>
      <c r="G108" s="3" t="s">
        <v>2836</v>
      </c>
      <c r="H108" s="5">
        <v>1.6500000000000001E-2</v>
      </c>
      <c r="I108" s="5">
        <v>9.5999999999999992E-3</v>
      </c>
      <c r="J108" s="3" t="s">
        <v>2421</v>
      </c>
      <c r="K108" s="3" t="str">
        <f t="shared" si="2"/>
        <v>U.S. Homebuilding</v>
      </c>
    </row>
    <row r="109" spans="4:11" x14ac:dyDescent="0.45">
      <c r="D109" s="3" t="s">
        <v>2125</v>
      </c>
      <c r="E109" s="3" t="s">
        <v>2126</v>
      </c>
      <c r="F109" s="3" t="s">
        <v>1717</v>
      </c>
      <c r="G109" s="3" t="s">
        <v>2127</v>
      </c>
      <c r="H109" s="5">
        <v>4.3E-3</v>
      </c>
      <c r="I109" s="5">
        <v>8.9999999999999998E-4</v>
      </c>
      <c r="J109" s="3" t="s">
        <v>2010</v>
      </c>
      <c r="K109" s="3" t="str">
        <f t="shared" si="2"/>
        <v>U.S. Insurance</v>
      </c>
    </row>
    <row r="110" spans="4:11" x14ac:dyDescent="0.45">
      <c r="D110" s="3" t="s">
        <v>2015</v>
      </c>
      <c r="E110" s="3" t="s">
        <v>2016</v>
      </c>
      <c r="F110" s="3" t="s">
        <v>1717</v>
      </c>
      <c r="G110" s="3" t="s">
        <v>2017</v>
      </c>
      <c r="H110" s="5">
        <v>4.3E-3</v>
      </c>
      <c r="I110" s="5">
        <v>2.9999999999999997E-4</v>
      </c>
      <c r="J110" s="3" t="s">
        <v>1754</v>
      </c>
      <c r="K110" s="3" t="str">
        <f t="shared" si="2"/>
        <v>U.S. Banks</v>
      </c>
    </row>
    <row r="111" spans="4:11" x14ac:dyDescent="0.45">
      <c r="D111" s="3" t="s">
        <v>1715</v>
      </c>
      <c r="E111" s="3" t="s">
        <v>1716</v>
      </c>
      <c r="F111" s="3" t="s">
        <v>1717</v>
      </c>
      <c r="G111" s="3" t="s">
        <v>1718</v>
      </c>
      <c r="H111" s="5">
        <v>4.7000000000000002E-3</v>
      </c>
      <c r="I111" s="5">
        <v>2.9999999999999997E-4</v>
      </c>
      <c r="J111" s="3" t="s">
        <v>1719</v>
      </c>
      <c r="K111" s="3" t="str">
        <f t="shared" si="2"/>
        <v>U.S. Biotech</v>
      </c>
    </row>
    <row r="112" spans="4:11" x14ac:dyDescent="0.45">
      <c r="D112" s="3" t="s">
        <v>1855</v>
      </c>
      <c r="E112" s="3" t="s">
        <v>1856</v>
      </c>
      <c r="F112" s="3" t="s">
        <v>1717</v>
      </c>
      <c r="G112" s="3" t="s">
        <v>1857</v>
      </c>
      <c r="H112" s="5">
        <v>3.3999999999999998E-3</v>
      </c>
      <c r="I112" s="5">
        <v>4.0000000000000002E-4</v>
      </c>
      <c r="J112" s="3" t="s">
        <v>1678</v>
      </c>
      <c r="K112" s="3" t="str">
        <f t="shared" si="2"/>
        <v>U.S. Real Estate</v>
      </c>
    </row>
    <row r="113" spans="4:11" x14ac:dyDescent="0.45">
      <c r="D113" s="3" t="s">
        <v>2018</v>
      </c>
      <c r="E113" s="3" t="s">
        <v>2019</v>
      </c>
      <c r="F113" s="3" t="s">
        <v>1717</v>
      </c>
      <c r="G113" s="3" t="s">
        <v>2020</v>
      </c>
      <c r="H113" s="5">
        <v>4.7000000000000002E-3</v>
      </c>
      <c r="I113" s="5">
        <v>2.2000000000000001E-3</v>
      </c>
      <c r="J113" s="3" t="s">
        <v>2021</v>
      </c>
      <c r="K113" s="3" t="str">
        <f t="shared" si="2"/>
        <v>Global Renewable Energy</v>
      </c>
    </row>
    <row r="114" spans="4:11" x14ac:dyDescent="0.45">
      <c r="D114" s="3" t="s">
        <v>2799</v>
      </c>
      <c r="E114" s="3" t="s">
        <v>2800</v>
      </c>
      <c r="F114" s="3" t="s">
        <v>1717</v>
      </c>
      <c r="G114" s="3" t="s">
        <v>2801</v>
      </c>
      <c r="H114" s="5">
        <v>1.8E-3</v>
      </c>
      <c r="I114" s="5">
        <v>2.0999999999999999E-3</v>
      </c>
      <c r="J114" s="3" t="s">
        <v>1714</v>
      </c>
      <c r="K114" s="3" t="str">
        <f t="shared" si="2"/>
        <v>U.S. Consumer Non-cyclicals</v>
      </c>
    </row>
    <row r="115" spans="4:11" x14ac:dyDescent="0.45">
      <c r="D115" s="3" t="s">
        <v>2748</v>
      </c>
      <c r="E115" s="3" t="s">
        <v>2749</v>
      </c>
      <c r="F115" s="3" t="s">
        <v>1717</v>
      </c>
      <c r="G115" s="3" t="s">
        <v>2750</v>
      </c>
      <c r="H115" s="5">
        <v>1.8E-3</v>
      </c>
      <c r="I115" s="5">
        <v>1.9E-3</v>
      </c>
      <c r="J115" s="3" t="s">
        <v>1696</v>
      </c>
      <c r="K115" s="3" t="str">
        <f t="shared" si="2"/>
        <v>U.S. Consumer Cyclicals</v>
      </c>
    </row>
    <row r="116" spans="4:11" x14ac:dyDescent="0.45">
      <c r="D116" s="3" t="s">
        <v>2771</v>
      </c>
      <c r="E116" s="3" t="s">
        <v>2772</v>
      </c>
      <c r="F116" s="3" t="s">
        <v>1717</v>
      </c>
      <c r="G116" s="3" t="s">
        <v>2773</v>
      </c>
      <c r="H116" s="5">
        <v>1.8E-3</v>
      </c>
      <c r="I116" s="5">
        <v>2.2000000000000001E-3</v>
      </c>
      <c r="J116" s="3" t="s">
        <v>1674</v>
      </c>
      <c r="K116" s="3" t="str">
        <f t="shared" si="2"/>
        <v>U.S. Financials</v>
      </c>
    </row>
    <row r="117" spans="4:11" x14ac:dyDescent="0.45">
      <c r="D117" s="3" t="s">
        <v>2735</v>
      </c>
      <c r="E117" s="3" t="s">
        <v>2736</v>
      </c>
      <c r="F117" s="3" t="s">
        <v>1717</v>
      </c>
      <c r="G117" s="3" t="s">
        <v>2737</v>
      </c>
      <c r="H117" s="5">
        <v>1.8E-3</v>
      </c>
      <c r="I117" s="5">
        <v>1.9E-3</v>
      </c>
      <c r="J117" s="3" t="s">
        <v>2738</v>
      </c>
      <c r="K117" s="3" t="str">
        <f t="shared" si="2"/>
        <v>U.S. Health Care Services &amp; Equipment</v>
      </c>
    </row>
    <row r="118" spans="4:11" x14ac:dyDescent="0.45">
      <c r="D118" s="3" t="s">
        <v>2761</v>
      </c>
      <c r="E118" s="3" t="s">
        <v>2762</v>
      </c>
      <c r="F118" s="3" t="s">
        <v>1717</v>
      </c>
      <c r="G118" s="3" t="s">
        <v>2763</v>
      </c>
      <c r="H118" s="5">
        <v>1.8E-3</v>
      </c>
      <c r="I118" s="5">
        <v>2.8E-3</v>
      </c>
      <c r="J118" s="3" t="s">
        <v>2764</v>
      </c>
      <c r="K118" s="3" t="str">
        <f t="shared" si="2"/>
        <v>U.S. Pharmaceuticals &amp; Medical Research</v>
      </c>
    </row>
    <row r="119" spans="4:11" x14ac:dyDescent="0.45">
      <c r="D119" s="3" t="s">
        <v>2755</v>
      </c>
      <c r="E119" s="3" t="s">
        <v>2756</v>
      </c>
      <c r="F119" s="3" t="s">
        <v>1717</v>
      </c>
      <c r="G119" s="3" t="s">
        <v>2757</v>
      </c>
      <c r="H119" s="5">
        <v>1.8E-3</v>
      </c>
      <c r="I119" s="5">
        <v>2.0999999999999999E-3</v>
      </c>
      <c r="J119" s="3" t="s">
        <v>2296</v>
      </c>
      <c r="K119" s="3" t="str">
        <f t="shared" si="2"/>
        <v>U.S. Media &amp; Publishing</v>
      </c>
    </row>
    <row r="120" spans="4:11" x14ac:dyDescent="0.45">
      <c r="D120" s="3" t="s">
        <v>2758</v>
      </c>
      <c r="E120" s="3" t="s">
        <v>2759</v>
      </c>
      <c r="F120" s="3" t="s">
        <v>1717</v>
      </c>
      <c r="G120" s="3" t="s">
        <v>2760</v>
      </c>
      <c r="H120" s="5">
        <v>1.8E-3</v>
      </c>
      <c r="I120" s="5">
        <v>2.8999999999999998E-3</v>
      </c>
      <c r="J120" s="3" t="s">
        <v>1682</v>
      </c>
      <c r="K120" s="3" t="str">
        <f t="shared" si="2"/>
        <v>U.S. Technology</v>
      </c>
    </row>
    <row r="121" spans="4:11" x14ac:dyDescent="0.45">
      <c r="D121" s="3" t="s">
        <v>2404</v>
      </c>
      <c r="E121" s="3" t="s">
        <v>2405</v>
      </c>
      <c r="F121" s="3" t="s">
        <v>1717</v>
      </c>
      <c r="G121" s="3" t="s">
        <v>2406</v>
      </c>
      <c r="H121" s="5">
        <v>4.7999999999999996E-3</v>
      </c>
      <c r="I121" s="5">
        <v>2.3999999999999998E-3</v>
      </c>
      <c r="J121" s="3" t="s">
        <v>2407</v>
      </c>
      <c r="K121" s="3" t="str">
        <f t="shared" si="2"/>
        <v>Developed Europe Real Estate</v>
      </c>
    </row>
    <row r="122" spans="4:11" x14ac:dyDescent="0.45">
      <c r="D122" s="3" t="s">
        <v>2363</v>
      </c>
      <c r="E122" s="3" t="s">
        <v>2364</v>
      </c>
      <c r="F122" s="3" t="s">
        <v>1869</v>
      </c>
      <c r="G122" s="3" t="s">
        <v>2365</v>
      </c>
      <c r="H122" s="5">
        <v>7.9000000000000008E-3</v>
      </c>
      <c r="I122" s="5">
        <v>4.4000000000000003E-3</v>
      </c>
      <c r="J122" s="3" t="s">
        <v>2366</v>
      </c>
      <c r="K122" s="3" t="str">
        <f t="shared" si="2"/>
        <v>Global Aerospace &amp; Defense</v>
      </c>
    </row>
    <row r="123" spans="4:11" x14ac:dyDescent="0.45">
      <c r="D123" s="3" t="s">
        <v>2848</v>
      </c>
      <c r="E123" s="3" t="s">
        <v>2849</v>
      </c>
      <c r="F123" s="3" t="s">
        <v>1717</v>
      </c>
      <c r="G123" s="3" t="s">
        <v>2850</v>
      </c>
      <c r="H123" s="5">
        <v>4.0000000000000001E-3</v>
      </c>
      <c r="I123" s="5">
        <v>1.8E-3</v>
      </c>
      <c r="J123" s="3" t="s">
        <v>1809</v>
      </c>
      <c r="K123" s="3" t="str">
        <f t="shared" si="2"/>
        <v>Global Infrastructure</v>
      </c>
    </row>
    <row r="124" spans="4:11" x14ac:dyDescent="0.45">
      <c r="D124" s="3" t="s">
        <v>1964</v>
      </c>
      <c r="E124" s="3" t="s">
        <v>1965</v>
      </c>
      <c r="F124" s="3" t="s">
        <v>1717</v>
      </c>
      <c r="G124" s="3" t="s">
        <v>1966</v>
      </c>
      <c r="H124" s="5">
        <v>4.7000000000000002E-3</v>
      </c>
      <c r="I124" s="5">
        <v>4.0000000000000002E-4</v>
      </c>
      <c r="J124" s="3" t="s">
        <v>1743</v>
      </c>
      <c r="K124" s="3" t="str">
        <f t="shared" si="2"/>
        <v>Global Natural Resources</v>
      </c>
    </row>
    <row r="125" spans="4:11" x14ac:dyDescent="0.45">
      <c r="D125" s="3" t="s">
        <v>1806</v>
      </c>
      <c r="E125" s="3" t="s">
        <v>1807</v>
      </c>
      <c r="F125" s="3" t="s">
        <v>1717</v>
      </c>
      <c r="G125" s="3" t="s">
        <v>1808</v>
      </c>
      <c r="H125" s="5">
        <v>4.7000000000000002E-3</v>
      </c>
      <c r="I125" s="5">
        <v>5.0000000000000001E-4</v>
      </c>
      <c r="J125" s="3" t="s">
        <v>1809</v>
      </c>
      <c r="K125" s="3" t="str">
        <f t="shared" si="2"/>
        <v>Global Infrastructure</v>
      </c>
    </row>
    <row r="126" spans="4:11" x14ac:dyDescent="0.45">
      <c r="D126" s="3" t="s">
        <v>1898</v>
      </c>
      <c r="E126" s="3" t="s">
        <v>1899</v>
      </c>
      <c r="F126" s="3" t="s">
        <v>1717</v>
      </c>
      <c r="G126" s="3" t="s">
        <v>1900</v>
      </c>
      <c r="H126" s="5">
        <v>4.7000000000000002E-3</v>
      </c>
      <c r="I126" s="5">
        <v>2.9999999999999997E-4</v>
      </c>
      <c r="J126" s="3" t="s">
        <v>1901</v>
      </c>
      <c r="K126" s="3" t="str">
        <f t="shared" si="2"/>
        <v>North America Technology</v>
      </c>
    </row>
    <row r="127" spans="4:11" x14ac:dyDescent="0.45">
      <c r="D127" s="3" t="s">
        <v>2340</v>
      </c>
      <c r="E127" s="3" t="s">
        <v>2341</v>
      </c>
      <c r="F127" s="3" t="s">
        <v>1717</v>
      </c>
      <c r="G127" s="3" t="s">
        <v>2342</v>
      </c>
      <c r="H127" s="5">
        <v>4.7000000000000002E-3</v>
      </c>
      <c r="I127" s="5">
        <v>8.0000000000000004E-4</v>
      </c>
      <c r="J127" s="3" t="s">
        <v>2343</v>
      </c>
      <c r="K127" s="3" t="str">
        <f t="shared" si="2"/>
        <v>North America Communications Equipment</v>
      </c>
    </row>
    <row r="128" spans="4:11" x14ac:dyDescent="0.45">
      <c r="D128" s="3" t="s">
        <v>1848</v>
      </c>
      <c r="E128" s="3" t="s">
        <v>1849</v>
      </c>
      <c r="F128" s="3" t="s">
        <v>1717</v>
      </c>
      <c r="G128" s="3" t="s">
        <v>1850</v>
      </c>
      <c r="H128" s="5">
        <v>4.7000000000000002E-3</v>
      </c>
      <c r="I128" s="5">
        <v>4.0000000000000002E-4</v>
      </c>
      <c r="J128" s="3" t="s">
        <v>1851</v>
      </c>
      <c r="K128" s="3" t="str">
        <f t="shared" si="2"/>
        <v>North America Software</v>
      </c>
    </row>
    <row r="129" spans="4:11" x14ac:dyDescent="0.45">
      <c r="D129" s="3" t="s">
        <v>1929</v>
      </c>
      <c r="E129" s="3" t="s">
        <v>1930</v>
      </c>
      <c r="F129" s="3" t="s">
        <v>1717</v>
      </c>
      <c r="G129" s="3" t="s">
        <v>1931</v>
      </c>
      <c r="H129" s="5">
        <v>4.3E-3</v>
      </c>
      <c r="I129" s="5">
        <v>5.9999999999999995E-4</v>
      </c>
      <c r="J129" s="3" t="s">
        <v>1932</v>
      </c>
      <c r="K129" s="3" t="str">
        <f t="shared" si="2"/>
        <v>U.S. Health Care Providers &amp; Services</v>
      </c>
    </row>
    <row r="130" spans="4:11" x14ac:dyDescent="0.45">
      <c r="D130" s="3" t="s">
        <v>1810</v>
      </c>
      <c r="E130" s="3" t="s">
        <v>1811</v>
      </c>
      <c r="F130" s="3" t="s">
        <v>1717</v>
      </c>
      <c r="G130" s="3" t="s">
        <v>1812</v>
      </c>
      <c r="H130" s="5">
        <v>4.3E-3</v>
      </c>
      <c r="I130" s="5">
        <v>5.0000000000000001E-4</v>
      </c>
      <c r="J130" s="3" t="s">
        <v>1813</v>
      </c>
      <c r="K130" s="3" t="str">
        <f t="shared" ref="K130:K193" si="3">TRIM(MID(J130,FIND(":",J130,1)+1,LEN(J130)))</f>
        <v>U.S. Health Care Equipment &amp; Supplies</v>
      </c>
    </row>
    <row r="131" spans="4:11" x14ac:dyDescent="0.45">
      <c r="D131" s="3" t="s">
        <v>2411</v>
      </c>
      <c r="E131" s="3" t="s">
        <v>2412</v>
      </c>
      <c r="F131" s="3" t="s">
        <v>2413</v>
      </c>
      <c r="G131" s="3" t="s">
        <v>2414</v>
      </c>
      <c r="H131" s="5">
        <v>8.0000000000000002E-3</v>
      </c>
      <c r="I131" s="5">
        <v>7.9000000000000008E-3</v>
      </c>
      <c r="J131" s="3" t="s">
        <v>1705</v>
      </c>
      <c r="K131" s="3" t="str">
        <f t="shared" si="3"/>
        <v>U.S. MLPs</v>
      </c>
    </row>
    <row r="132" spans="4:11" x14ac:dyDescent="0.45">
      <c r="D132" s="3" t="s">
        <v>2100</v>
      </c>
      <c r="E132" s="3" t="s">
        <v>2101</v>
      </c>
      <c r="F132" s="3" t="s">
        <v>2102</v>
      </c>
      <c r="G132" s="3" t="s">
        <v>2103</v>
      </c>
      <c r="H132" s="5">
        <v>7.6E-3</v>
      </c>
      <c r="I132" s="5">
        <v>4.1999999999999997E-3</v>
      </c>
      <c r="J132" s="3" t="s">
        <v>2104</v>
      </c>
      <c r="K132" s="3" t="str">
        <f t="shared" si="3"/>
        <v>India Consumer</v>
      </c>
    </row>
    <row r="133" spans="4:11" x14ac:dyDescent="0.45">
      <c r="D133" s="3" t="s">
        <v>2861</v>
      </c>
      <c r="E133" s="3" t="s">
        <v>2862</v>
      </c>
      <c r="F133" s="3" t="s">
        <v>2797</v>
      </c>
      <c r="G133" s="3" t="s">
        <v>2863</v>
      </c>
      <c r="H133" s="5">
        <v>6.0000000000000001E-3</v>
      </c>
      <c r="I133" s="5">
        <v>2E-3</v>
      </c>
      <c r="J133" s="3" t="s">
        <v>1678</v>
      </c>
      <c r="K133" s="3" t="str">
        <f t="shared" si="3"/>
        <v>U.S. Real Estate</v>
      </c>
    </row>
    <row r="134" spans="4:11" x14ac:dyDescent="0.45">
      <c r="D134" s="3" t="s">
        <v>2485</v>
      </c>
      <c r="E134" s="3" t="s">
        <v>2486</v>
      </c>
      <c r="F134" s="3" t="s">
        <v>2487</v>
      </c>
      <c r="G134" s="3" t="s">
        <v>2488</v>
      </c>
      <c r="H134" s="5">
        <v>4.0000000000000001E-3</v>
      </c>
      <c r="I134" s="5">
        <v>3.8E-3</v>
      </c>
      <c r="J134" s="3" t="s">
        <v>1809</v>
      </c>
      <c r="K134" s="3" t="str">
        <f t="shared" si="3"/>
        <v>Global Infrastructure</v>
      </c>
    </row>
    <row r="135" spans="4:11" x14ac:dyDescent="0.45">
      <c r="D135" s="3" t="s">
        <v>1735</v>
      </c>
      <c r="E135" s="3" t="s">
        <v>1736</v>
      </c>
      <c r="F135" s="3" t="s">
        <v>1717</v>
      </c>
      <c r="G135" s="3" t="s">
        <v>1737</v>
      </c>
      <c r="H135" s="5">
        <v>4.3E-3</v>
      </c>
      <c r="I135" s="5">
        <v>5.9999999999999995E-4</v>
      </c>
      <c r="J135" s="3" t="s">
        <v>1738</v>
      </c>
      <c r="K135" s="3" t="str">
        <f t="shared" si="3"/>
        <v>U.S. Aerospace &amp; Defense</v>
      </c>
    </row>
    <row r="136" spans="4:11" x14ac:dyDescent="0.45">
      <c r="D136" s="3" t="s">
        <v>1967</v>
      </c>
      <c r="E136" s="3" t="s">
        <v>1968</v>
      </c>
      <c r="F136" s="3" t="s">
        <v>1717</v>
      </c>
      <c r="G136" s="3" t="s">
        <v>1969</v>
      </c>
      <c r="H136" s="5">
        <v>4.3E-3</v>
      </c>
      <c r="I136" s="5">
        <v>2.9999999999999997E-4</v>
      </c>
      <c r="J136" s="3" t="s">
        <v>1970</v>
      </c>
      <c r="K136" s="3" t="str">
        <f t="shared" si="3"/>
        <v>U.S. Homebuilding</v>
      </c>
    </row>
    <row r="137" spans="4:11" x14ac:dyDescent="0.45">
      <c r="D137" s="3" t="s">
        <v>2304</v>
      </c>
      <c r="E137" s="3" t="s">
        <v>2305</v>
      </c>
      <c r="F137" s="3" t="s">
        <v>1869</v>
      </c>
      <c r="G137" s="3" t="s">
        <v>2306</v>
      </c>
      <c r="H137" s="5">
        <v>7.4999999999999997E-3</v>
      </c>
      <c r="I137" s="5">
        <v>1E-3</v>
      </c>
      <c r="J137" s="3" t="s">
        <v>2307</v>
      </c>
      <c r="K137" s="3" t="str">
        <f t="shared" si="3"/>
        <v>Israel Technology</v>
      </c>
    </row>
    <row r="138" spans="4:11" x14ac:dyDescent="0.45">
      <c r="D138" s="3" t="s">
        <v>1889</v>
      </c>
      <c r="E138" s="3" t="s">
        <v>1890</v>
      </c>
      <c r="F138" s="3" t="s">
        <v>1717</v>
      </c>
      <c r="G138" s="3" t="s">
        <v>1891</v>
      </c>
      <c r="H138" s="5">
        <v>4.7000000000000002E-3</v>
      </c>
      <c r="I138" s="5">
        <v>5.9999999999999995E-4</v>
      </c>
      <c r="J138" s="3" t="s">
        <v>1892</v>
      </c>
      <c r="K138" s="3" t="str">
        <f t="shared" si="3"/>
        <v>Global Energy</v>
      </c>
    </row>
    <row r="139" spans="4:11" x14ac:dyDescent="0.45">
      <c r="D139" s="3" t="s">
        <v>36</v>
      </c>
      <c r="E139" s="3" t="s">
        <v>1861</v>
      </c>
      <c r="F139" s="3" t="s">
        <v>1717</v>
      </c>
      <c r="G139" s="3" t="s">
        <v>1862</v>
      </c>
      <c r="H139" s="5">
        <v>4.7000000000000002E-3</v>
      </c>
      <c r="I139" s="5">
        <v>1.6000000000000001E-3</v>
      </c>
      <c r="J139" s="3" t="s">
        <v>1863</v>
      </c>
      <c r="K139" s="3" t="str">
        <f t="shared" si="3"/>
        <v>Global Health Care</v>
      </c>
    </row>
    <row r="140" spans="4:11" x14ac:dyDescent="0.45">
      <c r="D140" s="3" t="s">
        <v>1817</v>
      </c>
      <c r="E140" s="3" t="s">
        <v>1818</v>
      </c>
      <c r="F140" s="3" t="s">
        <v>1717</v>
      </c>
      <c r="G140" s="3" t="s">
        <v>1816</v>
      </c>
      <c r="H140" s="5">
        <v>4.7000000000000002E-3</v>
      </c>
      <c r="I140" s="5">
        <v>1.1000000000000001E-3</v>
      </c>
      <c r="J140" s="3" t="s">
        <v>1819</v>
      </c>
      <c r="K140" s="3" t="str">
        <f t="shared" si="3"/>
        <v>Global Technology</v>
      </c>
    </row>
    <row r="141" spans="4:11" x14ac:dyDescent="0.45">
      <c r="D141" s="3" t="s">
        <v>1971</v>
      </c>
      <c r="E141" s="3" t="s">
        <v>1972</v>
      </c>
      <c r="F141" s="3" t="s">
        <v>1717</v>
      </c>
      <c r="G141" s="3" t="s">
        <v>1973</v>
      </c>
      <c r="H141" s="5">
        <v>4.3E-3</v>
      </c>
      <c r="I141" s="5">
        <v>4.0000000000000002E-4</v>
      </c>
      <c r="J141" s="3" t="s">
        <v>1696</v>
      </c>
      <c r="K141" s="3" t="str">
        <f t="shared" si="3"/>
        <v>U.S. Consumer Cyclicals</v>
      </c>
    </row>
    <row r="142" spans="4:11" x14ac:dyDescent="0.45">
      <c r="D142" s="3" t="s">
        <v>1951</v>
      </c>
      <c r="E142" s="3" t="s">
        <v>1952</v>
      </c>
      <c r="F142" s="3" t="s">
        <v>1717</v>
      </c>
      <c r="G142" s="3" t="s">
        <v>1953</v>
      </c>
      <c r="H142" s="5">
        <v>4.3E-3</v>
      </c>
      <c r="I142" s="5">
        <v>2.9999999999999997E-4</v>
      </c>
      <c r="J142" s="3" t="s">
        <v>1693</v>
      </c>
      <c r="K142" s="3" t="str">
        <f t="shared" si="3"/>
        <v>U.S. Energy</v>
      </c>
    </row>
    <row r="143" spans="4:11" x14ac:dyDescent="0.45">
      <c r="D143" s="3" t="s">
        <v>1858</v>
      </c>
      <c r="E143" s="3" t="s">
        <v>1859</v>
      </c>
      <c r="F143" s="3" t="s">
        <v>1717</v>
      </c>
      <c r="G143" s="3" t="s">
        <v>1860</v>
      </c>
      <c r="H143" s="5">
        <v>4.3E-3</v>
      </c>
      <c r="I143" s="5">
        <v>2.0000000000000001E-4</v>
      </c>
      <c r="J143" s="3" t="s">
        <v>1674</v>
      </c>
      <c r="K143" s="3" t="str">
        <f t="shared" si="3"/>
        <v>U.S. Financials</v>
      </c>
    </row>
    <row r="144" spans="4:11" x14ac:dyDescent="0.45">
      <c r="D144" s="3" t="s">
        <v>1871</v>
      </c>
      <c r="E144" s="3" t="s">
        <v>1872</v>
      </c>
      <c r="F144" s="3" t="s">
        <v>1717</v>
      </c>
      <c r="G144" s="3" t="s">
        <v>1873</v>
      </c>
      <c r="H144" s="5">
        <v>4.3E-3</v>
      </c>
      <c r="I144" s="5">
        <v>2.9999999999999997E-4</v>
      </c>
      <c r="J144" s="3" t="s">
        <v>1874</v>
      </c>
      <c r="K144" s="3" t="str">
        <f t="shared" si="3"/>
        <v>U.S. Financial Services</v>
      </c>
    </row>
    <row r="145" spans="4:11" x14ac:dyDescent="0.45">
      <c r="D145" s="3" t="s">
        <v>1826</v>
      </c>
      <c r="E145" s="3" t="s">
        <v>1827</v>
      </c>
      <c r="F145" s="3" t="s">
        <v>1717</v>
      </c>
      <c r="G145" s="3" t="s">
        <v>1828</v>
      </c>
      <c r="H145" s="5">
        <v>4.3E-3</v>
      </c>
      <c r="I145" s="5">
        <v>2.9999999999999997E-4</v>
      </c>
      <c r="J145" s="3" t="s">
        <v>1689</v>
      </c>
      <c r="K145" s="3" t="str">
        <f t="shared" si="3"/>
        <v>U.S. Health Care</v>
      </c>
    </row>
    <row r="146" spans="4:11" x14ac:dyDescent="0.45">
      <c r="D146" s="3" t="s">
        <v>1954</v>
      </c>
      <c r="E146" s="3" t="s">
        <v>1955</v>
      </c>
      <c r="F146" s="3" t="s">
        <v>1717</v>
      </c>
      <c r="G146" s="3" t="s">
        <v>1956</v>
      </c>
      <c r="H146" s="5">
        <v>4.3E-3</v>
      </c>
      <c r="I146" s="5">
        <v>4.0000000000000002E-4</v>
      </c>
      <c r="J146" s="3" t="s">
        <v>1700</v>
      </c>
      <c r="K146" s="3" t="str">
        <f t="shared" si="3"/>
        <v>U.S. Industrials</v>
      </c>
    </row>
    <row r="147" spans="4:11" x14ac:dyDescent="0.45">
      <c r="D147" s="3" t="s">
        <v>1776</v>
      </c>
      <c r="E147" s="3" t="s">
        <v>1777</v>
      </c>
      <c r="F147" s="3" t="s">
        <v>1717</v>
      </c>
      <c r="G147" s="3" t="s">
        <v>1778</v>
      </c>
      <c r="H147" s="5">
        <v>4.3E-3</v>
      </c>
      <c r="I147" s="5">
        <v>1E-4</v>
      </c>
      <c r="J147" s="3" t="s">
        <v>1678</v>
      </c>
      <c r="K147" s="3" t="str">
        <f t="shared" si="3"/>
        <v>U.S. Real Estate</v>
      </c>
    </row>
    <row r="148" spans="4:11" x14ac:dyDescent="0.45">
      <c r="D148" s="3" t="s">
        <v>2011</v>
      </c>
      <c r="E148" s="3" t="s">
        <v>2012</v>
      </c>
      <c r="F148" s="3" t="s">
        <v>1717</v>
      </c>
      <c r="G148" s="3" t="s">
        <v>2013</v>
      </c>
      <c r="H148" s="5">
        <v>4.3E-3</v>
      </c>
      <c r="I148" s="5">
        <v>4.0000000000000002E-4</v>
      </c>
      <c r="J148" s="3" t="s">
        <v>2014</v>
      </c>
      <c r="K148" s="3" t="str">
        <f t="shared" si="3"/>
        <v>U.S. Transportation</v>
      </c>
    </row>
    <row r="149" spans="4:11" x14ac:dyDescent="0.45">
      <c r="D149" s="3" t="s">
        <v>42</v>
      </c>
      <c r="E149" s="3" t="s">
        <v>43</v>
      </c>
      <c r="F149" s="3" t="s">
        <v>1717</v>
      </c>
      <c r="G149" s="3" t="s">
        <v>1768</v>
      </c>
      <c r="H149" s="5">
        <v>4.3E-3</v>
      </c>
      <c r="I149" s="5">
        <v>2.9999999999999997E-4</v>
      </c>
      <c r="J149" s="3" t="s">
        <v>1682</v>
      </c>
      <c r="K149" s="3" t="str">
        <f t="shared" si="3"/>
        <v>U.S. Technology</v>
      </c>
    </row>
    <row r="150" spans="4:11" x14ac:dyDescent="0.45">
      <c r="D150" s="3" t="s">
        <v>2587</v>
      </c>
      <c r="E150" s="3" t="s">
        <v>2588</v>
      </c>
      <c r="F150" s="3" t="s">
        <v>2375</v>
      </c>
      <c r="G150" s="3" t="s">
        <v>2589</v>
      </c>
      <c r="H150" s="5">
        <v>4.8999999999999998E-3</v>
      </c>
      <c r="I150" s="5">
        <v>6.3E-3</v>
      </c>
      <c r="J150" s="3" t="s">
        <v>2307</v>
      </c>
      <c r="K150" s="3" t="str">
        <f t="shared" si="3"/>
        <v>Israel Technology</v>
      </c>
    </row>
    <row r="151" spans="4:11" x14ac:dyDescent="0.45">
      <c r="D151" s="3" t="s">
        <v>2251</v>
      </c>
      <c r="E151" s="3" t="s">
        <v>2252</v>
      </c>
      <c r="F151" s="3" t="s">
        <v>1887</v>
      </c>
      <c r="G151" s="3" t="s">
        <v>2253</v>
      </c>
      <c r="H151" s="5">
        <v>1.0999999999999999E-2</v>
      </c>
      <c r="I151" s="5">
        <v>2.2000000000000001E-3</v>
      </c>
      <c r="J151" s="3" t="s">
        <v>2095</v>
      </c>
      <c r="K151" s="3" t="str">
        <f t="shared" si="3"/>
        <v>Global Gold Miners</v>
      </c>
    </row>
    <row r="152" spans="4:11" x14ac:dyDescent="0.45">
      <c r="D152" s="3" t="s">
        <v>1411</v>
      </c>
      <c r="E152" s="3" t="s">
        <v>1412</v>
      </c>
      <c r="F152" s="3" t="s">
        <v>2169</v>
      </c>
      <c r="G152" s="3" t="s">
        <v>2170</v>
      </c>
      <c r="H152" s="5">
        <v>6.0000000000000001E-3</v>
      </c>
      <c r="I152" s="5">
        <v>1.9E-3</v>
      </c>
      <c r="J152" s="3" t="s">
        <v>2171</v>
      </c>
      <c r="K152" s="3" t="str">
        <f t="shared" si="3"/>
        <v>Global Transportation</v>
      </c>
    </row>
    <row r="153" spans="4:11" x14ac:dyDescent="0.45">
      <c r="D153" s="3" t="s">
        <v>2603</v>
      </c>
      <c r="E153" s="3" t="s">
        <v>2604</v>
      </c>
      <c r="F153" s="3" t="s">
        <v>2263</v>
      </c>
      <c r="G153" s="3" t="s">
        <v>2605</v>
      </c>
      <c r="H153" s="5">
        <v>5.0000000000000001E-3</v>
      </c>
      <c r="I153" s="5">
        <v>1.6000000000000001E-3</v>
      </c>
      <c r="J153" s="3" t="s">
        <v>1772</v>
      </c>
      <c r="K153" s="3" t="str">
        <f t="shared" si="3"/>
        <v>U.S. Basic Materials</v>
      </c>
    </row>
    <row r="154" spans="4:11" x14ac:dyDescent="0.45">
      <c r="D154" s="3" t="s">
        <v>2377</v>
      </c>
      <c r="E154" s="3" t="s">
        <v>2378</v>
      </c>
      <c r="F154" s="3" t="s">
        <v>2263</v>
      </c>
      <c r="G154" s="3" t="s">
        <v>2379</v>
      </c>
      <c r="H154" s="5">
        <v>5.0000000000000001E-3</v>
      </c>
      <c r="I154" s="5">
        <v>1.8E-3</v>
      </c>
      <c r="J154" s="3" t="s">
        <v>1696</v>
      </c>
      <c r="K154" s="3" t="str">
        <f t="shared" si="3"/>
        <v>U.S. Consumer Cyclicals</v>
      </c>
    </row>
    <row r="155" spans="4:11" x14ac:dyDescent="0.45">
      <c r="D155" s="3" t="s">
        <v>2429</v>
      </c>
      <c r="E155" s="3" t="s">
        <v>2430</v>
      </c>
      <c r="F155" s="3" t="s">
        <v>2263</v>
      </c>
      <c r="G155" s="3" t="s">
        <v>2431</v>
      </c>
      <c r="H155" s="5">
        <v>5.0000000000000001E-3</v>
      </c>
      <c r="I155" s="5">
        <v>1.6000000000000001E-3</v>
      </c>
      <c r="J155" s="3" t="s">
        <v>1693</v>
      </c>
      <c r="K155" s="3" t="str">
        <f t="shared" si="3"/>
        <v>U.S. Energy</v>
      </c>
    </row>
    <row r="156" spans="4:11" x14ac:dyDescent="0.45">
      <c r="D156" s="3" t="s">
        <v>2275</v>
      </c>
      <c r="E156" s="3" t="s">
        <v>2276</v>
      </c>
      <c r="F156" s="3" t="s">
        <v>2263</v>
      </c>
      <c r="G156" s="3" t="s">
        <v>2277</v>
      </c>
      <c r="H156" s="5">
        <v>5.0000000000000001E-3</v>
      </c>
      <c r="I156" s="5">
        <v>1.5E-3</v>
      </c>
      <c r="J156" s="3" t="s">
        <v>1674</v>
      </c>
      <c r="K156" s="3" t="str">
        <f t="shared" si="3"/>
        <v>U.S. Financials</v>
      </c>
    </row>
    <row r="157" spans="4:11" x14ac:dyDescent="0.45">
      <c r="D157" s="3" t="s">
        <v>2265</v>
      </c>
      <c r="E157" s="3" t="s">
        <v>2266</v>
      </c>
      <c r="F157" s="3" t="s">
        <v>2263</v>
      </c>
      <c r="G157" s="3" t="s">
        <v>2267</v>
      </c>
      <c r="H157" s="5">
        <v>5.0000000000000001E-3</v>
      </c>
      <c r="I157" s="5">
        <v>1.5E-3</v>
      </c>
      <c r="J157" s="3" t="s">
        <v>1689</v>
      </c>
      <c r="K157" s="3" t="str">
        <f t="shared" si="3"/>
        <v>U.S. Health Care</v>
      </c>
    </row>
    <row r="158" spans="4:11" x14ac:dyDescent="0.45">
      <c r="D158" s="3" t="s">
        <v>2501</v>
      </c>
      <c r="E158" s="3" t="s">
        <v>2502</v>
      </c>
      <c r="F158" s="3" t="s">
        <v>2263</v>
      </c>
      <c r="G158" s="3" t="s">
        <v>2503</v>
      </c>
      <c r="H158" s="5">
        <v>5.0000000000000001E-3</v>
      </c>
      <c r="I158" s="5">
        <v>1.5E-3</v>
      </c>
      <c r="J158" s="3" t="s">
        <v>1700</v>
      </c>
      <c r="K158" s="3" t="str">
        <f t="shared" si="3"/>
        <v>U.S. Industrials</v>
      </c>
    </row>
    <row r="159" spans="4:11" x14ac:dyDescent="0.45">
      <c r="D159" s="3" t="s">
        <v>2516</v>
      </c>
      <c r="E159" s="3" t="s">
        <v>2517</v>
      </c>
      <c r="F159" s="3" t="s">
        <v>2263</v>
      </c>
      <c r="G159" s="3" t="s">
        <v>2518</v>
      </c>
      <c r="H159" s="5">
        <v>5.0000000000000001E-3</v>
      </c>
      <c r="I159" s="5">
        <v>1.6999999999999999E-3</v>
      </c>
      <c r="J159" s="3" t="s">
        <v>1714</v>
      </c>
      <c r="K159" s="3" t="str">
        <f t="shared" si="3"/>
        <v>U.S. Consumer Non-cyclicals</v>
      </c>
    </row>
    <row r="160" spans="4:11" x14ac:dyDescent="0.45">
      <c r="D160" s="3" t="s">
        <v>2261</v>
      </c>
      <c r="E160" s="3" t="s">
        <v>2262</v>
      </c>
      <c r="F160" s="3" t="s">
        <v>2263</v>
      </c>
      <c r="G160" s="3" t="s">
        <v>2264</v>
      </c>
      <c r="H160" s="5">
        <v>5.0000000000000001E-3</v>
      </c>
      <c r="I160" s="5">
        <v>8.9999999999999998E-4</v>
      </c>
      <c r="J160" s="3" t="s">
        <v>1682</v>
      </c>
      <c r="K160" s="3" t="str">
        <f t="shared" si="3"/>
        <v>U.S. Technology</v>
      </c>
    </row>
    <row r="161" spans="4:11" x14ac:dyDescent="0.45">
      <c r="D161" s="3" t="s">
        <v>2541</v>
      </c>
      <c r="E161" s="3" t="s">
        <v>2542</v>
      </c>
      <c r="F161" s="3" t="s">
        <v>2263</v>
      </c>
      <c r="G161" s="3" t="s">
        <v>2543</v>
      </c>
      <c r="H161" s="5">
        <v>5.0000000000000001E-3</v>
      </c>
      <c r="I161" s="5">
        <v>1.5E-3</v>
      </c>
      <c r="J161" s="3" t="s">
        <v>1734</v>
      </c>
      <c r="K161" s="3" t="str">
        <f t="shared" si="3"/>
        <v>U.S. Utilities</v>
      </c>
    </row>
    <row r="162" spans="4:11" x14ac:dyDescent="0.45">
      <c r="D162" s="3" t="s">
        <v>1983</v>
      </c>
      <c r="E162" s="3" t="s">
        <v>1984</v>
      </c>
      <c r="F162" s="3" t="s">
        <v>1887</v>
      </c>
      <c r="G162" s="3" t="s">
        <v>1985</v>
      </c>
      <c r="H162" s="5">
        <v>1.18E-2</v>
      </c>
      <c r="I162" s="5">
        <v>1.2999999999999999E-3</v>
      </c>
      <c r="J162" s="3" t="s">
        <v>1908</v>
      </c>
      <c r="K162" s="3" t="str">
        <f t="shared" si="3"/>
        <v>Global Gold Miners</v>
      </c>
    </row>
    <row r="163" spans="4:11" x14ac:dyDescent="0.45">
      <c r="D163" s="3" t="s">
        <v>2033</v>
      </c>
      <c r="E163" s="3" t="s">
        <v>2034</v>
      </c>
      <c r="F163" s="3" t="s">
        <v>1717</v>
      </c>
      <c r="G163" s="3" t="s">
        <v>2035</v>
      </c>
      <c r="H163" s="5">
        <v>4.7000000000000002E-3</v>
      </c>
      <c r="I163" s="5">
        <v>4.0000000000000001E-3</v>
      </c>
      <c r="J163" s="3" t="s">
        <v>2036</v>
      </c>
      <c r="K163" s="3" t="str">
        <f t="shared" si="3"/>
        <v>Global Utilities</v>
      </c>
    </row>
    <row r="164" spans="4:11" x14ac:dyDescent="0.45">
      <c r="D164" s="3" t="s">
        <v>1779</v>
      </c>
      <c r="E164" s="3" t="s">
        <v>1780</v>
      </c>
      <c r="F164" s="3" t="s">
        <v>1672</v>
      </c>
      <c r="G164" s="3" t="s">
        <v>1781</v>
      </c>
      <c r="H164" s="5">
        <v>3.5000000000000001E-3</v>
      </c>
      <c r="I164" s="5">
        <v>2.0000000000000001E-4</v>
      </c>
      <c r="J164" s="3" t="s">
        <v>1754</v>
      </c>
      <c r="K164" s="3" t="str">
        <f t="shared" si="3"/>
        <v>U.S. Banks</v>
      </c>
    </row>
    <row r="165" spans="4:11" x14ac:dyDescent="0.45">
      <c r="D165" s="3" t="s">
        <v>1980</v>
      </c>
      <c r="E165" s="3" t="s">
        <v>1981</v>
      </c>
      <c r="F165" s="3" t="s">
        <v>1876</v>
      </c>
      <c r="G165" s="3" t="s">
        <v>1982</v>
      </c>
      <c r="H165" s="5">
        <v>3.5000000000000001E-3</v>
      </c>
      <c r="I165" s="5">
        <v>2.9999999999999997E-4</v>
      </c>
      <c r="J165" s="3" t="s">
        <v>1754</v>
      </c>
      <c r="K165" s="3" t="str">
        <f t="shared" si="3"/>
        <v>U.S. Banks</v>
      </c>
    </row>
    <row r="166" spans="4:11" x14ac:dyDescent="0.45">
      <c r="D166" s="3" t="s">
        <v>2254</v>
      </c>
      <c r="E166" s="3" t="s">
        <v>2255</v>
      </c>
      <c r="F166" s="3" t="s">
        <v>1876</v>
      </c>
      <c r="G166" s="3" t="s">
        <v>2256</v>
      </c>
      <c r="H166" s="5">
        <v>3.5000000000000001E-3</v>
      </c>
      <c r="I166" s="5">
        <v>6.9999999999999999E-4</v>
      </c>
      <c r="J166" s="3" t="s">
        <v>2010</v>
      </c>
      <c r="K166" s="3" t="str">
        <f t="shared" si="3"/>
        <v>U.S. Insurance</v>
      </c>
    </row>
    <row r="167" spans="4:11" x14ac:dyDescent="0.45">
      <c r="D167" s="3" t="s">
        <v>2131</v>
      </c>
      <c r="E167" s="3" t="s">
        <v>2132</v>
      </c>
      <c r="F167" s="3" t="s">
        <v>1672</v>
      </c>
      <c r="G167" s="3" t="s">
        <v>2133</v>
      </c>
      <c r="H167" s="5">
        <v>3.5000000000000001E-3</v>
      </c>
      <c r="I167" s="5">
        <v>2E-3</v>
      </c>
      <c r="J167" s="3" t="s">
        <v>2134</v>
      </c>
      <c r="K167" s="3" t="str">
        <f t="shared" si="3"/>
        <v>U.S. Banking and Investment Services</v>
      </c>
    </row>
    <row r="168" spans="4:11" x14ac:dyDescent="0.45">
      <c r="D168" s="3" t="s">
        <v>2508</v>
      </c>
      <c r="E168" s="3" t="s">
        <v>2509</v>
      </c>
      <c r="F168" s="3" t="s">
        <v>1924</v>
      </c>
      <c r="G168" s="3" t="s">
        <v>2510</v>
      </c>
      <c r="H168" s="5">
        <v>7.9000000000000008E-3</v>
      </c>
      <c r="I168" s="5">
        <v>2.5000000000000001E-3</v>
      </c>
      <c r="J168" s="3" t="s">
        <v>2511</v>
      </c>
      <c r="K168" s="3" t="str">
        <f t="shared" si="3"/>
        <v>Emerging Markets Technology</v>
      </c>
    </row>
    <row r="169" spans="4:11" x14ac:dyDescent="0.45">
      <c r="D169" s="3" t="s">
        <v>2007</v>
      </c>
      <c r="E169" s="3" t="s">
        <v>2008</v>
      </c>
      <c r="F169" s="3" t="s">
        <v>1672</v>
      </c>
      <c r="G169" s="3" t="s">
        <v>2009</v>
      </c>
      <c r="H169" s="5">
        <v>3.5000000000000001E-3</v>
      </c>
      <c r="I169" s="5">
        <v>5.0000000000000001E-4</v>
      </c>
      <c r="J169" s="3" t="s">
        <v>2010</v>
      </c>
      <c r="K169" s="3" t="str">
        <f t="shared" si="3"/>
        <v>U.S. Insurance</v>
      </c>
    </row>
    <row r="170" spans="4:11" x14ac:dyDescent="0.45">
      <c r="D170" s="3" t="s">
        <v>2878</v>
      </c>
      <c r="E170" s="3" t="s">
        <v>2879</v>
      </c>
      <c r="F170" s="3" t="s">
        <v>1924</v>
      </c>
      <c r="G170" s="3" t="s">
        <v>2880</v>
      </c>
      <c r="H170" s="5">
        <v>7.9000000000000008E-3</v>
      </c>
      <c r="I170" s="5">
        <v>8.5000000000000006E-3</v>
      </c>
      <c r="J170" s="3" t="s">
        <v>2881</v>
      </c>
      <c r="K170" s="3" t="str">
        <f t="shared" si="3"/>
        <v>Emerging Markets Health Care</v>
      </c>
    </row>
    <row r="171" spans="4:11" x14ac:dyDescent="0.45">
      <c r="D171" s="3" t="s">
        <v>2224</v>
      </c>
      <c r="E171" s="3" t="s">
        <v>2225</v>
      </c>
      <c r="F171" s="3" t="s">
        <v>1708</v>
      </c>
      <c r="G171" s="3" t="s">
        <v>2226</v>
      </c>
      <c r="H171" s="5">
        <v>6.0000000000000001E-3</v>
      </c>
      <c r="I171" s="5">
        <v>2.3999999999999998E-3</v>
      </c>
      <c r="J171" s="3" t="s">
        <v>2227</v>
      </c>
      <c r="K171" s="3" t="str">
        <f t="shared" si="3"/>
        <v>Global Coal</v>
      </c>
    </row>
    <row r="172" spans="4:11" x14ac:dyDescent="0.45">
      <c r="D172" s="3" t="s">
        <v>1751</v>
      </c>
      <c r="E172" s="3" t="s">
        <v>1752</v>
      </c>
      <c r="F172" s="3" t="s">
        <v>1672</v>
      </c>
      <c r="G172" s="3" t="s">
        <v>1753</v>
      </c>
      <c r="H172" s="5">
        <v>3.5000000000000001E-3</v>
      </c>
      <c r="I172" s="5">
        <v>2.0000000000000001E-4</v>
      </c>
      <c r="J172" s="3" t="s">
        <v>1754</v>
      </c>
      <c r="K172" s="3" t="str">
        <f t="shared" si="3"/>
        <v>U.S. Banks</v>
      </c>
    </row>
    <row r="173" spans="4:11" x14ac:dyDescent="0.45">
      <c r="D173" s="3" t="s">
        <v>2456</v>
      </c>
      <c r="E173" s="3" t="s">
        <v>2457</v>
      </c>
      <c r="F173" s="3" t="s">
        <v>1924</v>
      </c>
      <c r="G173" s="3" t="s">
        <v>2458</v>
      </c>
      <c r="H173" s="5">
        <v>8.2000000000000007E-3</v>
      </c>
      <c r="I173" s="5">
        <v>1.41E-2</v>
      </c>
      <c r="J173" s="3" t="s">
        <v>2459</v>
      </c>
      <c r="K173" s="3" t="str">
        <f t="shared" si="3"/>
        <v>China Health Care</v>
      </c>
    </row>
    <row r="174" spans="4:11" x14ac:dyDescent="0.45">
      <c r="D174" s="3" t="s">
        <v>1922</v>
      </c>
      <c r="E174" s="3" t="s">
        <v>1923</v>
      </c>
      <c r="F174" s="3" t="s">
        <v>1924</v>
      </c>
      <c r="G174" s="3" t="s">
        <v>1925</v>
      </c>
      <c r="H174" s="5">
        <v>7.0000000000000001E-3</v>
      </c>
      <c r="I174" s="5">
        <v>5.9999999999999995E-4</v>
      </c>
      <c r="J174" s="3" t="s">
        <v>1926</v>
      </c>
      <c r="K174" s="3" t="str">
        <f t="shared" si="3"/>
        <v>China Technology</v>
      </c>
    </row>
    <row r="175" spans="4:11" x14ac:dyDescent="0.45">
      <c r="D175" s="3" t="s">
        <v>2241</v>
      </c>
      <c r="E175" s="3" t="s">
        <v>2242</v>
      </c>
      <c r="F175" s="3" t="s">
        <v>1887</v>
      </c>
      <c r="G175" s="3" t="s">
        <v>2243</v>
      </c>
      <c r="H175" s="5">
        <v>1.11E-2</v>
      </c>
      <c r="I175" s="5">
        <v>8.0000000000000004E-4</v>
      </c>
      <c r="J175" s="3" t="s">
        <v>2244</v>
      </c>
      <c r="K175" s="3" t="str">
        <f t="shared" si="3"/>
        <v>U.S. Biotech</v>
      </c>
    </row>
    <row r="176" spans="4:11" x14ac:dyDescent="0.45">
      <c r="D176" s="3" t="s">
        <v>2727</v>
      </c>
      <c r="E176" s="3" t="s">
        <v>2728</v>
      </c>
      <c r="F176" s="3" t="s">
        <v>1883</v>
      </c>
      <c r="G176" s="3" t="s">
        <v>2729</v>
      </c>
      <c r="H176" s="5">
        <v>8.5000000000000006E-3</v>
      </c>
      <c r="I176" s="5">
        <v>7.1000000000000004E-3</v>
      </c>
      <c r="J176" s="3" t="s">
        <v>2730</v>
      </c>
      <c r="K176" s="3" t="str">
        <f t="shared" si="3"/>
        <v>U.S. Private Equity</v>
      </c>
    </row>
    <row r="177" spans="4:11" x14ac:dyDescent="0.45">
      <c r="D177" s="3" t="s">
        <v>1997</v>
      </c>
      <c r="E177" s="3" t="s">
        <v>1998</v>
      </c>
      <c r="F177" s="3" t="s">
        <v>1962</v>
      </c>
      <c r="G177" s="3" t="s">
        <v>1999</v>
      </c>
      <c r="H177" s="5">
        <v>7.4999999999999997E-3</v>
      </c>
      <c r="I177" s="5">
        <v>4.0000000000000002E-4</v>
      </c>
      <c r="J177" s="3" t="s">
        <v>2000</v>
      </c>
      <c r="K177" s="3" t="str">
        <f t="shared" si="3"/>
        <v>Global Metals &amp; Mining</v>
      </c>
    </row>
    <row r="178" spans="4:11" x14ac:dyDescent="0.45">
      <c r="D178" s="3" t="s">
        <v>2653</v>
      </c>
      <c r="E178" s="3" t="s">
        <v>2654</v>
      </c>
      <c r="F178" s="3" t="s">
        <v>2655</v>
      </c>
      <c r="G178" s="3" t="s">
        <v>2656</v>
      </c>
      <c r="H178" s="5">
        <v>7.0000000000000001E-3</v>
      </c>
      <c r="I178" s="5">
        <v>2.0999999999999999E-3</v>
      </c>
      <c r="J178" s="3" t="s">
        <v>1819</v>
      </c>
      <c r="K178" s="3" t="str">
        <f t="shared" si="3"/>
        <v>Global Technology</v>
      </c>
    </row>
    <row r="179" spans="4:11" x14ac:dyDescent="0.45">
      <c r="D179" s="3" t="s">
        <v>2765</v>
      </c>
      <c r="E179" s="3" t="s">
        <v>2766</v>
      </c>
      <c r="F179" s="3" t="s">
        <v>1883</v>
      </c>
      <c r="G179" s="3" t="s">
        <v>2767</v>
      </c>
      <c r="H179" s="5">
        <v>8.5000000000000006E-3</v>
      </c>
      <c r="I179" s="5">
        <v>5.4000000000000003E-3</v>
      </c>
      <c r="J179" s="3" t="s">
        <v>2099</v>
      </c>
      <c r="K179" s="3" t="str">
        <f t="shared" si="3"/>
        <v>U.S. Real Estate</v>
      </c>
    </row>
    <row r="180" spans="4:11" x14ac:dyDescent="0.45">
      <c r="D180" s="3" t="s">
        <v>2905</v>
      </c>
      <c r="E180" s="3" t="s">
        <v>2906</v>
      </c>
      <c r="F180" s="3" t="s">
        <v>1995</v>
      </c>
      <c r="G180" s="3" t="s">
        <v>2907</v>
      </c>
      <c r="H180" s="5">
        <v>9.4999999999999998E-3</v>
      </c>
      <c r="I180" s="5">
        <v>6.4999999999999997E-3</v>
      </c>
      <c r="J180" s="3" t="s">
        <v>2908</v>
      </c>
      <c r="K180" s="3" t="str">
        <f t="shared" si="3"/>
        <v>U.S. Telecommunications</v>
      </c>
    </row>
    <row r="181" spans="4:11" x14ac:dyDescent="0.45">
      <c r="D181" s="3" t="s">
        <v>1960</v>
      </c>
      <c r="E181" s="3" t="s">
        <v>1961</v>
      </c>
      <c r="F181" s="3" t="s">
        <v>1962</v>
      </c>
      <c r="G181" s="3" t="s">
        <v>1963</v>
      </c>
      <c r="H181" s="5">
        <v>4.5999999999999999E-3</v>
      </c>
      <c r="I181" s="5">
        <v>1.1000000000000001E-3</v>
      </c>
      <c r="J181" s="3" t="s">
        <v>1705</v>
      </c>
      <c r="K181" s="3" t="str">
        <f t="shared" si="3"/>
        <v>U.S. MLPs</v>
      </c>
    </row>
    <row r="182" spans="4:11" x14ac:dyDescent="0.45">
      <c r="D182" s="3" t="s">
        <v>2687</v>
      </c>
      <c r="E182" s="3" t="s">
        <v>2688</v>
      </c>
      <c r="F182" s="3" t="s">
        <v>1883</v>
      </c>
      <c r="G182" s="3" t="s">
        <v>2689</v>
      </c>
      <c r="H182" s="5">
        <v>8.5000000000000006E-3</v>
      </c>
      <c r="I182" s="5">
        <v>3.8999999999999998E-3</v>
      </c>
      <c r="J182" s="3" t="s">
        <v>1705</v>
      </c>
      <c r="K182" s="3" t="str">
        <f t="shared" si="3"/>
        <v>U.S. MLPs</v>
      </c>
    </row>
    <row r="183" spans="4:11" x14ac:dyDescent="0.45">
      <c r="D183" s="3" t="s">
        <v>2138</v>
      </c>
      <c r="E183" s="3" t="s">
        <v>2139</v>
      </c>
      <c r="F183" s="3" t="s">
        <v>2140</v>
      </c>
      <c r="G183" s="3" t="s">
        <v>2141</v>
      </c>
      <c r="H183" s="5">
        <v>9.4999999999999998E-3</v>
      </c>
      <c r="I183" s="5">
        <v>8.2000000000000007E-3</v>
      </c>
      <c r="J183" s="3" t="s">
        <v>1705</v>
      </c>
      <c r="K183" s="3" t="str">
        <f t="shared" si="3"/>
        <v>U.S. MLPs</v>
      </c>
    </row>
    <row r="184" spans="4:11" x14ac:dyDescent="0.45">
      <c r="D184" s="3" t="s">
        <v>2574</v>
      </c>
      <c r="E184" s="3" t="s">
        <v>2575</v>
      </c>
      <c r="F184" s="3" t="s">
        <v>2140</v>
      </c>
      <c r="G184" s="3" t="s">
        <v>2576</v>
      </c>
      <c r="H184" s="5">
        <v>8.5000000000000006E-3</v>
      </c>
      <c r="I184" s="5">
        <v>2.1700000000000001E-2</v>
      </c>
      <c r="J184" s="3" t="s">
        <v>1705</v>
      </c>
      <c r="K184" s="3" t="str">
        <f t="shared" si="3"/>
        <v>U.S. MLPs</v>
      </c>
    </row>
    <row r="185" spans="4:11" x14ac:dyDescent="0.45">
      <c r="D185" s="3" t="s">
        <v>2684</v>
      </c>
      <c r="E185" s="3" t="s">
        <v>2685</v>
      </c>
      <c r="F185" s="3" t="s">
        <v>1883</v>
      </c>
      <c r="G185" s="3" t="s">
        <v>2686</v>
      </c>
      <c r="H185" s="5">
        <v>8.5000000000000006E-3</v>
      </c>
      <c r="I185" s="5">
        <v>5.0000000000000001E-3</v>
      </c>
      <c r="J185" s="3" t="s">
        <v>1705</v>
      </c>
      <c r="K185" s="3" t="str">
        <f t="shared" si="3"/>
        <v>U.S. MLPs</v>
      </c>
    </row>
    <row r="186" spans="4:11" x14ac:dyDescent="0.45">
      <c r="D186" s="3" t="s">
        <v>1881</v>
      </c>
      <c r="E186" s="3" t="s">
        <v>1882</v>
      </c>
      <c r="F186" s="3" t="s">
        <v>1883</v>
      </c>
      <c r="G186" s="3" t="s">
        <v>1884</v>
      </c>
      <c r="H186" s="5">
        <v>8.5000000000000006E-3</v>
      </c>
      <c r="I186" s="5">
        <v>8.9999999999999998E-4</v>
      </c>
      <c r="J186" s="3" t="s">
        <v>1705</v>
      </c>
      <c r="K186" s="3" t="str">
        <f t="shared" si="3"/>
        <v>U.S. MLPs</v>
      </c>
    </row>
    <row r="187" spans="4:11" x14ac:dyDescent="0.45">
      <c r="D187" s="3" t="s">
        <v>2367</v>
      </c>
      <c r="E187" s="3" t="s">
        <v>2368</v>
      </c>
      <c r="F187" s="3" t="s">
        <v>2290</v>
      </c>
      <c r="G187" s="3" t="s">
        <v>2369</v>
      </c>
      <c r="H187" s="5">
        <v>9.4999999999999998E-3</v>
      </c>
      <c r="I187" s="5">
        <v>3.4200000000000001E-2</v>
      </c>
      <c r="J187" s="3" t="s">
        <v>1705</v>
      </c>
      <c r="K187" s="3" t="str">
        <f t="shared" si="3"/>
        <v>U.S. MLPs</v>
      </c>
    </row>
    <row r="188" spans="4:11" x14ac:dyDescent="0.45">
      <c r="D188" s="3" t="s">
        <v>2231</v>
      </c>
      <c r="E188" s="3" t="s">
        <v>2232</v>
      </c>
      <c r="F188" s="3" t="s">
        <v>1883</v>
      </c>
      <c r="G188" s="3" t="s">
        <v>2233</v>
      </c>
      <c r="H188" s="5">
        <v>8.5000000000000006E-3</v>
      </c>
      <c r="I188" s="5">
        <v>4.3E-3</v>
      </c>
      <c r="J188" s="3" t="s">
        <v>2234</v>
      </c>
      <c r="K188" s="3" t="str">
        <f t="shared" si="3"/>
        <v>U.S. MLPs</v>
      </c>
    </row>
    <row r="189" spans="4:11" x14ac:dyDescent="0.45">
      <c r="D189" s="3" t="s">
        <v>2916</v>
      </c>
      <c r="E189" s="3" t="s">
        <v>2917</v>
      </c>
      <c r="F189" s="3" t="s">
        <v>2918</v>
      </c>
      <c r="G189" s="3" t="s">
        <v>2919</v>
      </c>
      <c r="H189" s="5">
        <v>8.5000000000000006E-3</v>
      </c>
      <c r="I189" s="5">
        <v>2.0799999999999999E-2</v>
      </c>
      <c r="J189" s="3" t="s">
        <v>1705</v>
      </c>
      <c r="K189" s="3" t="str">
        <f t="shared" si="3"/>
        <v>U.S. MLPs</v>
      </c>
    </row>
    <row r="190" spans="4:11" x14ac:dyDescent="0.45">
      <c r="D190" s="3" t="s">
        <v>2438</v>
      </c>
      <c r="E190" s="3" t="s">
        <v>2439</v>
      </c>
      <c r="F190" s="3" t="s">
        <v>1883</v>
      </c>
      <c r="G190" s="3" t="s">
        <v>2440</v>
      </c>
      <c r="H190" s="5">
        <v>9.4999999999999998E-3</v>
      </c>
      <c r="I190" s="5">
        <v>5.1999999999999998E-3</v>
      </c>
      <c r="J190" s="3" t="s">
        <v>2234</v>
      </c>
      <c r="K190" s="3" t="str">
        <f t="shared" si="3"/>
        <v>U.S. MLPs</v>
      </c>
    </row>
    <row r="191" spans="4:11" x14ac:dyDescent="0.45">
      <c r="D191" s="3" t="s">
        <v>1986</v>
      </c>
      <c r="E191" s="3" t="s">
        <v>1987</v>
      </c>
      <c r="F191" s="3" t="s">
        <v>1708</v>
      </c>
      <c r="G191" s="3" t="s">
        <v>1988</v>
      </c>
      <c r="H191" s="5">
        <v>5.4000000000000003E-3</v>
      </c>
      <c r="I191" s="5">
        <v>1.2999999999999999E-3</v>
      </c>
      <c r="J191" s="3" t="s">
        <v>1989</v>
      </c>
      <c r="K191" s="3" t="str">
        <f t="shared" si="3"/>
        <v>Global Agriculture</v>
      </c>
    </row>
    <row r="192" spans="4:11" x14ac:dyDescent="0.45">
      <c r="D192" s="3" t="s">
        <v>2054</v>
      </c>
      <c r="E192" s="3" t="s">
        <v>2055</v>
      </c>
      <c r="F192" s="3" t="s">
        <v>1708</v>
      </c>
      <c r="G192" s="3" t="s">
        <v>2056</v>
      </c>
      <c r="H192" s="5">
        <v>4.1000000000000003E-3</v>
      </c>
      <c r="I192" s="5">
        <v>2.3E-3</v>
      </c>
      <c r="J192" s="3" t="s">
        <v>1940</v>
      </c>
      <c r="K192" s="3" t="str">
        <f t="shared" si="3"/>
        <v>U.S. Mortgage REITs</v>
      </c>
    </row>
    <row r="193" spans="4:11" x14ac:dyDescent="0.45">
      <c r="D193" s="3" t="s">
        <v>2415</v>
      </c>
      <c r="E193" s="3" t="s">
        <v>2416</v>
      </c>
      <c r="F193" s="3" t="s">
        <v>1883</v>
      </c>
      <c r="G193" s="3" t="s">
        <v>2417</v>
      </c>
      <c r="H193" s="5">
        <v>8.0000000000000002E-3</v>
      </c>
      <c r="I193" s="5">
        <v>2.5999999999999999E-3</v>
      </c>
      <c r="J193" s="3" t="s">
        <v>2292</v>
      </c>
      <c r="K193" s="3" t="str">
        <f t="shared" si="3"/>
        <v>U.S. Mortgage REITs</v>
      </c>
    </row>
    <row r="194" spans="4:11" x14ac:dyDescent="0.45">
      <c r="D194" s="3" t="s">
        <v>2418</v>
      </c>
      <c r="E194" s="3" t="s">
        <v>2419</v>
      </c>
      <c r="F194" s="3" t="s">
        <v>1887</v>
      </c>
      <c r="G194" s="3" t="s">
        <v>2420</v>
      </c>
      <c r="H194" s="5">
        <v>1.12E-2</v>
      </c>
      <c r="I194" s="5">
        <v>2.5000000000000001E-3</v>
      </c>
      <c r="J194" s="3" t="s">
        <v>2421</v>
      </c>
      <c r="K194" s="3" t="str">
        <f t="shared" ref="K194:K257" si="4">TRIM(MID(J194,FIND(":",J194,1)+1,LEN(J194)))</f>
        <v>U.S. Homebuilding</v>
      </c>
    </row>
    <row r="195" spans="4:11" x14ac:dyDescent="0.45">
      <c r="D195" s="3" t="s">
        <v>2001</v>
      </c>
      <c r="E195" s="3" t="s">
        <v>2002</v>
      </c>
      <c r="F195" s="3" t="s">
        <v>1741</v>
      </c>
      <c r="G195" s="3" t="s">
        <v>2003</v>
      </c>
      <c r="H195" s="5">
        <v>4.7000000000000002E-3</v>
      </c>
      <c r="I195" s="5">
        <v>8.0000000000000004E-4</v>
      </c>
      <c r="J195" s="3" t="s">
        <v>1809</v>
      </c>
      <c r="K195" s="3" t="str">
        <f t="shared" si="4"/>
        <v>Global Infrastructure</v>
      </c>
    </row>
    <row r="196" spans="4:11" x14ac:dyDescent="0.45">
      <c r="D196" s="3" t="s">
        <v>2522</v>
      </c>
      <c r="E196" s="3" t="s">
        <v>2523</v>
      </c>
      <c r="F196" s="3" t="s">
        <v>1708</v>
      </c>
      <c r="G196" s="3" t="s">
        <v>2524</v>
      </c>
      <c r="H196" s="5">
        <v>6.0000000000000001E-3</v>
      </c>
      <c r="I196" s="5">
        <v>3.0999999999999999E-3</v>
      </c>
      <c r="J196" s="3" t="s">
        <v>2525</v>
      </c>
      <c r="K196" s="3" t="str">
        <f t="shared" si="4"/>
        <v>Global Nuclear Energy</v>
      </c>
    </row>
    <row r="197" spans="4:11" x14ac:dyDescent="0.45">
      <c r="D197" s="3" t="s">
        <v>1905</v>
      </c>
      <c r="E197" s="3" t="s">
        <v>1906</v>
      </c>
      <c r="F197" s="3" t="s">
        <v>1887</v>
      </c>
      <c r="G197" s="3" t="s">
        <v>1907</v>
      </c>
      <c r="H197" s="5">
        <v>1.2E-2</v>
      </c>
      <c r="I197" s="5">
        <v>8.0000000000000004E-4</v>
      </c>
      <c r="J197" s="3" t="s">
        <v>1908</v>
      </c>
      <c r="K197" s="3" t="str">
        <f t="shared" si="4"/>
        <v>Global Gold Miners</v>
      </c>
    </row>
    <row r="198" spans="4:11" x14ac:dyDescent="0.45">
      <c r="D198" s="3" t="s">
        <v>2481</v>
      </c>
      <c r="E198" s="3" t="s">
        <v>2482</v>
      </c>
      <c r="F198" s="3" t="s">
        <v>2483</v>
      </c>
      <c r="G198" s="3" t="s">
        <v>2484</v>
      </c>
      <c r="H198" s="5">
        <v>3.5000000000000001E-3</v>
      </c>
      <c r="I198" s="5">
        <v>1.2999999999999999E-3</v>
      </c>
      <c r="J198" s="3" t="s">
        <v>1678</v>
      </c>
      <c r="K198" s="3" t="str">
        <f t="shared" si="4"/>
        <v>U.S. Real Estate</v>
      </c>
    </row>
    <row r="199" spans="4:11" x14ac:dyDescent="0.45">
      <c r="D199" s="3" t="s">
        <v>2565</v>
      </c>
      <c r="E199" s="3" t="s">
        <v>2566</v>
      </c>
      <c r="F199" s="3" t="s">
        <v>1924</v>
      </c>
      <c r="G199" s="3" t="s">
        <v>2567</v>
      </c>
      <c r="H199" s="5">
        <v>8.0000000000000002E-3</v>
      </c>
      <c r="I199" s="5">
        <v>1.6000000000000001E-3</v>
      </c>
      <c r="J199" s="3" t="s">
        <v>1809</v>
      </c>
      <c r="K199" s="3" t="str">
        <f t="shared" si="4"/>
        <v>Global Infrastructure</v>
      </c>
    </row>
    <row r="200" spans="4:11" x14ac:dyDescent="0.45">
      <c r="D200" s="3" t="s">
        <v>2344</v>
      </c>
      <c r="E200" s="3" t="s">
        <v>2345</v>
      </c>
      <c r="F200" s="3" t="s">
        <v>2346</v>
      </c>
      <c r="G200" s="3" t="s">
        <v>2347</v>
      </c>
      <c r="H200" s="5">
        <v>4.7999999999999996E-3</v>
      </c>
      <c r="I200" s="5">
        <v>2.3E-3</v>
      </c>
      <c r="J200" s="3" t="s">
        <v>2348</v>
      </c>
      <c r="K200" s="3" t="str">
        <f t="shared" si="4"/>
        <v>Global Internet</v>
      </c>
    </row>
    <row r="201" spans="4:11" x14ac:dyDescent="0.45">
      <c r="D201" s="3" t="s">
        <v>1933</v>
      </c>
      <c r="E201" s="3" t="s">
        <v>1934</v>
      </c>
      <c r="F201" s="3" t="s">
        <v>1708</v>
      </c>
      <c r="G201" s="3" t="s">
        <v>1935</v>
      </c>
      <c r="H201" s="5">
        <v>3.5000000000000001E-3</v>
      </c>
      <c r="I201" s="5">
        <v>4.0000000000000002E-4</v>
      </c>
      <c r="J201" s="3" t="s">
        <v>1936</v>
      </c>
      <c r="K201" s="3" t="str">
        <f t="shared" si="4"/>
        <v>Global Oil &amp; Gas Equipment &amp; Services</v>
      </c>
    </row>
    <row r="202" spans="4:11" x14ac:dyDescent="0.45">
      <c r="D202" s="3" t="s">
        <v>2671</v>
      </c>
      <c r="E202" s="3" t="s">
        <v>2672</v>
      </c>
      <c r="F202" s="3" t="s">
        <v>2659</v>
      </c>
      <c r="G202" s="3" t="s">
        <v>2673</v>
      </c>
      <c r="H202" s="5">
        <v>5.0000000000000001E-3</v>
      </c>
      <c r="I202" s="5">
        <v>3.0999999999999999E-3</v>
      </c>
      <c r="J202" s="3" t="s">
        <v>1844</v>
      </c>
      <c r="K202" s="3" t="str">
        <f t="shared" si="4"/>
        <v>Global Real Estate</v>
      </c>
    </row>
    <row r="203" spans="4:11" x14ac:dyDescent="0.45">
      <c r="D203" s="3" t="s">
        <v>2512</v>
      </c>
      <c r="E203" s="3" t="s">
        <v>2513</v>
      </c>
      <c r="F203" s="3" t="s">
        <v>1995</v>
      </c>
      <c r="G203" s="3" t="s">
        <v>2514</v>
      </c>
      <c r="H203" s="5">
        <v>5.7999999999999996E-3</v>
      </c>
      <c r="I203" s="5">
        <v>1.1999999999999999E-3</v>
      </c>
      <c r="J203" s="3" t="s">
        <v>2515</v>
      </c>
      <c r="K203" s="3" t="str">
        <f t="shared" si="4"/>
        <v>Global - Total Market</v>
      </c>
    </row>
    <row r="204" spans="4:11" x14ac:dyDescent="0.45">
      <c r="D204" s="3" t="s">
        <v>2657</v>
      </c>
      <c r="E204" s="3" t="s">
        <v>2658</v>
      </c>
      <c r="F204" s="3" t="s">
        <v>2659</v>
      </c>
      <c r="G204" s="3" t="s">
        <v>2660</v>
      </c>
      <c r="H204" s="5">
        <v>5.0000000000000001E-3</v>
      </c>
      <c r="I204" s="5">
        <v>3.5999999999999999E-3</v>
      </c>
      <c r="J204" s="3" t="s">
        <v>2661</v>
      </c>
      <c r="K204" s="3" t="str">
        <f t="shared" si="4"/>
        <v>Global Consumer Non-cyclicals</v>
      </c>
    </row>
    <row r="205" spans="4:11" x14ac:dyDescent="0.45">
      <c r="D205" s="3" t="s">
        <v>2593</v>
      </c>
      <c r="E205" s="3" t="s">
        <v>2594</v>
      </c>
      <c r="F205" s="3" t="s">
        <v>1876</v>
      </c>
      <c r="G205" s="3" t="s">
        <v>2595</v>
      </c>
      <c r="H205" s="5">
        <v>7.7000000000000002E-3</v>
      </c>
      <c r="I205" s="5">
        <v>7.1999999999999998E-3</v>
      </c>
      <c r="J205" s="3" t="s">
        <v>1989</v>
      </c>
      <c r="K205" s="3" t="str">
        <f t="shared" si="4"/>
        <v>Global Agriculture</v>
      </c>
    </row>
    <row r="206" spans="4:11" x14ac:dyDescent="0.45">
      <c r="D206" s="3" t="s">
        <v>2122</v>
      </c>
      <c r="E206" s="3" t="s">
        <v>2123</v>
      </c>
      <c r="F206" s="3" t="s">
        <v>1962</v>
      </c>
      <c r="G206" s="3" t="s">
        <v>2124</v>
      </c>
      <c r="H206" s="5">
        <v>4.7000000000000002E-3</v>
      </c>
      <c r="I206" s="5">
        <v>3.0000000000000001E-3</v>
      </c>
      <c r="J206" s="3" t="s">
        <v>1809</v>
      </c>
      <c r="K206" s="3" t="str">
        <f t="shared" si="4"/>
        <v>Global Infrastructure</v>
      </c>
    </row>
    <row r="207" spans="4:11" x14ac:dyDescent="0.45">
      <c r="D207" s="3" t="s">
        <v>2334</v>
      </c>
      <c r="E207" s="3" t="s">
        <v>2335</v>
      </c>
      <c r="F207" s="3" t="s">
        <v>1876</v>
      </c>
      <c r="G207" s="3" t="s">
        <v>2336</v>
      </c>
      <c r="H207" s="5">
        <v>7.4999999999999997E-3</v>
      </c>
      <c r="I207" s="5">
        <v>1.43E-2</v>
      </c>
      <c r="J207" s="3" t="s">
        <v>2021</v>
      </c>
      <c r="K207" s="3" t="str">
        <f t="shared" si="4"/>
        <v>Global Renewable Energy</v>
      </c>
    </row>
    <row r="208" spans="4:11" x14ac:dyDescent="0.45">
      <c r="D208" s="3" t="s">
        <v>2217</v>
      </c>
      <c r="E208" s="3" t="s">
        <v>2218</v>
      </c>
      <c r="F208" s="3" t="s">
        <v>1876</v>
      </c>
      <c r="G208" s="3" t="s">
        <v>2219</v>
      </c>
      <c r="H208" s="5">
        <v>6.3E-3</v>
      </c>
      <c r="I208" s="5">
        <v>3.8E-3</v>
      </c>
      <c r="J208" s="3" t="s">
        <v>2220</v>
      </c>
      <c r="K208" s="3" t="str">
        <f t="shared" si="4"/>
        <v>U.S. Food</v>
      </c>
    </row>
    <row r="209" spans="4:11" x14ac:dyDescent="0.45">
      <c r="D209" s="3" t="s">
        <v>2293</v>
      </c>
      <c r="E209" s="3" t="s">
        <v>2294</v>
      </c>
      <c r="F209" s="3" t="s">
        <v>1876</v>
      </c>
      <c r="G209" s="3" t="s">
        <v>2295</v>
      </c>
      <c r="H209" s="5">
        <v>6.3E-3</v>
      </c>
      <c r="I209" s="5">
        <v>1.6000000000000001E-3</v>
      </c>
      <c r="J209" s="3" t="s">
        <v>2296</v>
      </c>
      <c r="K209" s="3" t="str">
        <f t="shared" si="4"/>
        <v>U.S. Media &amp; Publishing</v>
      </c>
    </row>
    <row r="210" spans="4:11" x14ac:dyDescent="0.45">
      <c r="D210" s="3" t="s">
        <v>2142</v>
      </c>
      <c r="E210" s="3" t="s">
        <v>2143</v>
      </c>
      <c r="F210" s="3" t="s">
        <v>1876</v>
      </c>
      <c r="G210" s="3" t="s">
        <v>2144</v>
      </c>
      <c r="H210" s="5">
        <v>7.0000000000000001E-3</v>
      </c>
      <c r="I210" s="5">
        <v>4.7000000000000002E-3</v>
      </c>
      <c r="J210" s="3" t="s">
        <v>2021</v>
      </c>
      <c r="K210" s="3" t="str">
        <f t="shared" si="4"/>
        <v>Global Renewable Energy</v>
      </c>
    </row>
    <row r="211" spans="4:11" x14ac:dyDescent="0.45">
      <c r="D211" s="3" t="s">
        <v>2081</v>
      </c>
      <c r="E211" s="3" t="s">
        <v>2082</v>
      </c>
      <c r="F211" s="3" t="s">
        <v>1876</v>
      </c>
      <c r="G211" s="3" t="s">
        <v>2083</v>
      </c>
      <c r="H211" s="5">
        <v>6.3E-3</v>
      </c>
      <c r="I211" s="5">
        <v>2.5000000000000001E-3</v>
      </c>
      <c r="J211" s="3" t="s">
        <v>2084</v>
      </c>
      <c r="K211" s="3" t="str">
        <f t="shared" si="4"/>
        <v>U.S. Leisure &amp; Recreation</v>
      </c>
    </row>
    <row r="212" spans="4:11" x14ac:dyDescent="0.45">
      <c r="D212" s="3" t="s">
        <v>2599</v>
      </c>
      <c r="E212" s="3" t="s">
        <v>2600</v>
      </c>
      <c r="F212" s="3" t="s">
        <v>1995</v>
      </c>
      <c r="G212" s="3" t="s">
        <v>2601</v>
      </c>
      <c r="H212" s="5">
        <v>2.7799999999999998E-2</v>
      </c>
      <c r="I212" s="5">
        <v>3.0999999999999999E-3</v>
      </c>
      <c r="J212" s="3" t="s">
        <v>2602</v>
      </c>
      <c r="K212" s="3" t="str">
        <f t="shared" si="4"/>
        <v>Global Private Equity</v>
      </c>
    </row>
    <row r="213" spans="4:11" x14ac:dyDescent="0.45">
      <c r="D213" s="3" t="s">
        <v>2248</v>
      </c>
      <c r="E213" s="3" t="s">
        <v>2249</v>
      </c>
      <c r="F213" s="3" t="s">
        <v>1876</v>
      </c>
      <c r="G213" s="3" t="s">
        <v>2250</v>
      </c>
      <c r="H213" s="5">
        <v>6.0000000000000001E-3</v>
      </c>
      <c r="I213" s="5">
        <v>2.2000000000000001E-3</v>
      </c>
      <c r="J213" s="3" t="s">
        <v>1696</v>
      </c>
      <c r="K213" s="3" t="str">
        <f t="shared" si="4"/>
        <v>U.S. Consumer Cyclicals</v>
      </c>
    </row>
    <row r="214" spans="4:11" x14ac:dyDescent="0.45">
      <c r="D214" s="3" t="s">
        <v>2460</v>
      </c>
      <c r="E214" s="3" t="s">
        <v>2461</v>
      </c>
      <c r="F214" s="3" t="s">
        <v>1876</v>
      </c>
      <c r="G214" s="3" t="s">
        <v>2462</v>
      </c>
      <c r="H214" s="5">
        <v>6.0000000000000001E-3</v>
      </c>
      <c r="I214" s="5">
        <v>2.8E-3</v>
      </c>
      <c r="J214" s="3" t="s">
        <v>1674</v>
      </c>
      <c r="K214" s="3" t="str">
        <f t="shared" si="4"/>
        <v>U.S. Financials</v>
      </c>
    </row>
    <row r="215" spans="4:11" x14ac:dyDescent="0.45">
      <c r="D215" s="3" t="s">
        <v>1990</v>
      </c>
      <c r="E215" s="3" t="s">
        <v>1991</v>
      </c>
      <c r="F215" s="3" t="s">
        <v>1876</v>
      </c>
      <c r="G215" s="3" t="s">
        <v>1988</v>
      </c>
      <c r="H215" s="5">
        <v>6.1999999999999998E-3</v>
      </c>
      <c r="I215" s="5">
        <v>6.9999999999999999E-4</v>
      </c>
      <c r="J215" s="3" t="s">
        <v>1992</v>
      </c>
      <c r="K215" s="3" t="str">
        <f t="shared" si="4"/>
        <v>Global Water</v>
      </c>
    </row>
    <row r="216" spans="4:11" x14ac:dyDescent="0.45">
      <c r="D216" s="3" t="s">
        <v>2784</v>
      </c>
      <c r="E216" s="3" t="s">
        <v>2785</v>
      </c>
      <c r="F216" s="3" t="s">
        <v>1887</v>
      </c>
      <c r="G216" s="3" t="s">
        <v>2786</v>
      </c>
      <c r="H216" s="5">
        <v>1.12E-2</v>
      </c>
      <c r="I216" s="5">
        <v>7.0000000000000001E-3</v>
      </c>
      <c r="J216" s="3" t="s">
        <v>2787</v>
      </c>
      <c r="K216" s="3" t="str">
        <f t="shared" si="4"/>
        <v>U.S. Pharmaceuticals</v>
      </c>
    </row>
    <row r="217" spans="4:11" x14ac:dyDescent="0.45">
      <c r="D217" s="3" t="s">
        <v>2690</v>
      </c>
      <c r="E217" s="3" t="s">
        <v>2691</v>
      </c>
      <c r="F217" s="3" t="s">
        <v>1876</v>
      </c>
      <c r="G217" s="3" t="s">
        <v>2692</v>
      </c>
      <c r="H217" s="5">
        <v>6.3E-3</v>
      </c>
      <c r="I217" s="5">
        <v>2.8999999999999998E-3</v>
      </c>
      <c r="J217" s="3" t="s">
        <v>2693</v>
      </c>
      <c r="K217" s="3" t="str">
        <f t="shared" si="4"/>
        <v>U.S. Retail</v>
      </c>
    </row>
    <row r="218" spans="4:11" x14ac:dyDescent="0.45">
      <c r="D218" s="3" t="s">
        <v>1957</v>
      </c>
      <c r="E218" s="3" t="s">
        <v>1958</v>
      </c>
      <c r="F218" s="3" t="s">
        <v>1876</v>
      </c>
      <c r="G218" s="3" t="s">
        <v>1959</v>
      </c>
      <c r="H218" s="5">
        <v>6.0000000000000001E-3</v>
      </c>
      <c r="I218" s="5">
        <v>5.0000000000000001E-4</v>
      </c>
      <c r="J218" s="3" t="s">
        <v>1738</v>
      </c>
      <c r="K218" s="3" t="str">
        <f t="shared" si="4"/>
        <v>U.S. Aerospace &amp; Defense</v>
      </c>
    </row>
    <row r="219" spans="4:11" x14ac:dyDescent="0.45">
      <c r="D219" s="3" t="s">
        <v>2724</v>
      </c>
      <c r="E219" s="3" t="s">
        <v>2725</v>
      </c>
      <c r="F219" s="3" t="s">
        <v>1800</v>
      </c>
      <c r="G219" s="3" t="s">
        <v>2726</v>
      </c>
      <c r="H219" s="5">
        <v>9.4999999999999998E-3</v>
      </c>
      <c r="I219" s="5">
        <v>5.5999999999999999E-3</v>
      </c>
      <c r="J219" s="3" t="s">
        <v>1705</v>
      </c>
      <c r="K219" s="3" t="str">
        <f t="shared" si="4"/>
        <v>U.S. MLPs</v>
      </c>
    </row>
    <row r="220" spans="4:11" x14ac:dyDescent="0.45">
      <c r="D220" s="3" t="s">
        <v>2206</v>
      </c>
      <c r="E220" s="3" t="s">
        <v>2207</v>
      </c>
      <c r="F220" s="3" t="s">
        <v>2208</v>
      </c>
      <c r="G220" s="3" t="s">
        <v>2209</v>
      </c>
      <c r="H220" s="5">
        <v>5.3E-3</v>
      </c>
      <c r="I220" s="5">
        <v>2.2000000000000001E-3</v>
      </c>
      <c r="J220" s="3" t="s">
        <v>1678</v>
      </c>
      <c r="K220" s="3" t="str">
        <f t="shared" si="4"/>
        <v>U.S. Real Estate</v>
      </c>
    </row>
    <row r="221" spans="4:11" x14ac:dyDescent="0.45">
      <c r="D221" s="3" t="s">
        <v>2892</v>
      </c>
      <c r="E221" s="3" t="s">
        <v>2893</v>
      </c>
      <c r="F221" s="3" t="s">
        <v>1725</v>
      </c>
      <c r="G221" s="3" t="s">
        <v>2894</v>
      </c>
      <c r="H221" s="5">
        <v>9.4999999999999998E-3</v>
      </c>
      <c r="I221" s="5">
        <v>1.01E-2</v>
      </c>
      <c r="J221" s="3" t="s">
        <v>1844</v>
      </c>
      <c r="K221" s="3" t="str">
        <f t="shared" si="4"/>
        <v>Global Real Estate</v>
      </c>
    </row>
    <row r="222" spans="4:11" x14ac:dyDescent="0.45">
      <c r="D222" s="3" t="s">
        <v>2128</v>
      </c>
      <c r="E222" s="3" t="s">
        <v>2129</v>
      </c>
      <c r="F222" s="3" t="s">
        <v>1876</v>
      </c>
      <c r="G222" s="3" t="s">
        <v>2130</v>
      </c>
      <c r="H222" s="5">
        <v>6.0000000000000001E-3</v>
      </c>
      <c r="I222" s="5">
        <v>1.8E-3</v>
      </c>
      <c r="J222" s="3" t="s">
        <v>1700</v>
      </c>
      <c r="K222" s="3" t="str">
        <f t="shared" si="4"/>
        <v>U.S. Industrials</v>
      </c>
    </row>
    <row r="223" spans="4:11" x14ac:dyDescent="0.45">
      <c r="D223" s="3" t="s">
        <v>2373</v>
      </c>
      <c r="E223" s="3" t="s">
        <v>2374</v>
      </c>
      <c r="F223" s="3" t="s">
        <v>2375</v>
      </c>
      <c r="G223" s="3" t="s">
        <v>2376</v>
      </c>
      <c r="H223" s="5">
        <v>6.6E-3</v>
      </c>
      <c r="I223" s="5">
        <v>8.0999999999999996E-3</v>
      </c>
      <c r="J223" s="3" t="s">
        <v>1819</v>
      </c>
      <c r="K223" s="3" t="str">
        <f t="shared" si="4"/>
        <v>Global Technology</v>
      </c>
    </row>
    <row r="224" spans="4:11" x14ac:dyDescent="0.45">
      <c r="D224" s="3" t="s">
        <v>2584</v>
      </c>
      <c r="E224" s="3" t="s">
        <v>2585</v>
      </c>
      <c r="F224" s="3" t="s">
        <v>1876</v>
      </c>
      <c r="G224" s="3" t="s">
        <v>2586</v>
      </c>
      <c r="H224" s="5">
        <v>7.4999999999999997E-3</v>
      </c>
      <c r="I224" s="5">
        <v>4.7000000000000002E-3</v>
      </c>
      <c r="J224" s="3" t="s">
        <v>1710</v>
      </c>
      <c r="K224" s="3" t="str">
        <f t="shared" si="4"/>
        <v>Global Gold Miners</v>
      </c>
    </row>
    <row r="225" spans="4:11" x14ac:dyDescent="0.45">
      <c r="D225" s="3" t="s">
        <v>2163</v>
      </c>
      <c r="E225" s="3" t="s">
        <v>2164</v>
      </c>
      <c r="F225" s="3" t="s">
        <v>1876</v>
      </c>
      <c r="G225" s="3" t="s">
        <v>2165</v>
      </c>
      <c r="H225" s="5">
        <v>2.8999999999999998E-3</v>
      </c>
      <c r="I225" s="5">
        <v>4.3E-3</v>
      </c>
      <c r="J225" s="3" t="s">
        <v>1714</v>
      </c>
      <c r="K225" s="3" t="str">
        <f t="shared" si="4"/>
        <v>U.S. Consumer Non-cyclicals</v>
      </c>
    </row>
    <row r="226" spans="4:11" x14ac:dyDescent="0.45">
      <c r="D226" s="3" t="s">
        <v>2182</v>
      </c>
      <c r="E226" s="3" t="s">
        <v>2183</v>
      </c>
      <c r="F226" s="3" t="s">
        <v>1876</v>
      </c>
      <c r="G226" s="3" t="s">
        <v>2184</v>
      </c>
      <c r="H226" s="5">
        <v>2.8999999999999998E-3</v>
      </c>
      <c r="I226" s="5">
        <v>3.7000000000000002E-3</v>
      </c>
      <c r="J226" s="3" t="s">
        <v>1696</v>
      </c>
      <c r="K226" s="3" t="str">
        <f t="shared" si="4"/>
        <v>U.S. Consumer Cyclicals</v>
      </c>
    </row>
    <row r="227" spans="4:11" x14ac:dyDescent="0.45">
      <c r="D227" s="3" t="s">
        <v>2308</v>
      </c>
      <c r="E227" s="3" t="s">
        <v>2309</v>
      </c>
      <c r="F227" s="3" t="s">
        <v>1876</v>
      </c>
      <c r="G227" s="3" t="s">
        <v>2310</v>
      </c>
      <c r="H227" s="5">
        <v>2.8999999999999998E-3</v>
      </c>
      <c r="I227" s="5">
        <v>5.1000000000000004E-3</v>
      </c>
      <c r="J227" s="3" t="s">
        <v>1693</v>
      </c>
      <c r="K227" s="3" t="str">
        <f t="shared" si="4"/>
        <v>U.S. Energy</v>
      </c>
    </row>
    <row r="228" spans="4:11" x14ac:dyDescent="0.45">
      <c r="D228" s="3" t="s">
        <v>1941</v>
      </c>
      <c r="E228" s="3" t="s">
        <v>1942</v>
      </c>
      <c r="F228" s="3" t="s">
        <v>1876</v>
      </c>
      <c r="G228" s="3" t="s">
        <v>1943</v>
      </c>
      <c r="H228" s="5">
        <v>2.8999999999999998E-3</v>
      </c>
      <c r="I228" s="5">
        <v>1.1000000000000001E-3</v>
      </c>
      <c r="J228" s="3" t="s">
        <v>1689</v>
      </c>
      <c r="K228" s="3" t="str">
        <f t="shared" si="4"/>
        <v>U.S. Health Care</v>
      </c>
    </row>
    <row r="229" spans="4:11" x14ac:dyDescent="0.45">
      <c r="D229" s="3" t="s">
        <v>2063</v>
      </c>
      <c r="E229" s="3" t="s">
        <v>2064</v>
      </c>
      <c r="F229" s="3" t="s">
        <v>1876</v>
      </c>
      <c r="G229" s="3" t="s">
        <v>2065</v>
      </c>
      <c r="H229" s="5">
        <v>2.8999999999999998E-3</v>
      </c>
      <c r="I229" s="5">
        <v>4.7999999999999996E-3</v>
      </c>
      <c r="J229" s="3" t="s">
        <v>1700</v>
      </c>
      <c r="K229" s="3" t="str">
        <f t="shared" si="4"/>
        <v>U.S. Industrials</v>
      </c>
    </row>
    <row r="230" spans="4:11" x14ac:dyDescent="0.45">
      <c r="D230" s="3" t="s">
        <v>2526</v>
      </c>
      <c r="E230" s="3" t="s">
        <v>2527</v>
      </c>
      <c r="F230" s="3" t="s">
        <v>1876</v>
      </c>
      <c r="G230" s="3" t="s">
        <v>2528</v>
      </c>
      <c r="H230" s="5">
        <v>2.8999999999999998E-3</v>
      </c>
      <c r="I230" s="5">
        <v>5.0000000000000001E-3</v>
      </c>
      <c r="J230" s="3" t="s">
        <v>1772</v>
      </c>
      <c r="K230" s="3" t="str">
        <f t="shared" si="4"/>
        <v>U.S. Basic Materials</v>
      </c>
    </row>
    <row r="231" spans="4:11" x14ac:dyDescent="0.45">
      <c r="D231" s="3" t="s">
        <v>2228</v>
      </c>
      <c r="E231" s="3" t="s">
        <v>2229</v>
      </c>
      <c r="F231" s="3" t="s">
        <v>1876</v>
      </c>
      <c r="G231" s="3" t="s">
        <v>2230</v>
      </c>
      <c r="H231" s="5">
        <v>2.8999999999999998E-3</v>
      </c>
      <c r="I231" s="5">
        <v>3.5000000000000001E-3</v>
      </c>
      <c r="J231" s="3" t="s">
        <v>1734</v>
      </c>
      <c r="K231" s="3" t="str">
        <f t="shared" si="4"/>
        <v>U.S. Utilities</v>
      </c>
    </row>
    <row r="232" spans="4:11" x14ac:dyDescent="0.45">
      <c r="D232" s="3" t="s">
        <v>2057</v>
      </c>
      <c r="E232" s="3" t="s">
        <v>2058</v>
      </c>
      <c r="F232" s="3" t="s">
        <v>1876</v>
      </c>
      <c r="G232" s="3" t="s">
        <v>2059</v>
      </c>
      <c r="H232" s="5">
        <v>6.0000000000000001E-3</v>
      </c>
      <c r="I232" s="5">
        <v>3.5000000000000001E-3</v>
      </c>
      <c r="J232" s="3" t="s">
        <v>1714</v>
      </c>
      <c r="K232" s="3" t="str">
        <f t="shared" si="4"/>
        <v>U.S. Consumer Non-cyclicals</v>
      </c>
    </row>
    <row r="233" spans="4:11" x14ac:dyDescent="0.45">
      <c r="D233" s="3" t="s">
        <v>2519</v>
      </c>
      <c r="E233" s="3" t="s">
        <v>2520</v>
      </c>
      <c r="F233" s="3" t="s">
        <v>1876</v>
      </c>
      <c r="G233" s="3" t="s">
        <v>2521</v>
      </c>
      <c r="H233" s="5">
        <v>3.5000000000000001E-3</v>
      </c>
      <c r="I233" s="5">
        <v>1.5E-3</v>
      </c>
      <c r="J233" s="3" t="s">
        <v>1678</v>
      </c>
      <c r="K233" s="3" t="str">
        <f t="shared" si="4"/>
        <v>U.S. Real Estate</v>
      </c>
    </row>
    <row r="234" spans="4:11" x14ac:dyDescent="0.45">
      <c r="D234" s="3" t="s">
        <v>2066</v>
      </c>
      <c r="E234" s="3" t="s">
        <v>2067</v>
      </c>
      <c r="F234" s="3" t="s">
        <v>1876</v>
      </c>
      <c r="G234" s="3" t="s">
        <v>2068</v>
      </c>
      <c r="H234" s="5">
        <v>6.0000000000000001E-3</v>
      </c>
      <c r="I234" s="5">
        <v>1.6000000000000001E-3</v>
      </c>
      <c r="J234" s="3" t="s">
        <v>1682</v>
      </c>
      <c r="K234" s="3" t="str">
        <f t="shared" si="4"/>
        <v>U.S. Technology</v>
      </c>
    </row>
    <row r="235" spans="4:11" x14ac:dyDescent="0.45">
      <c r="D235" s="3" t="s">
        <v>2393</v>
      </c>
      <c r="E235" s="3" t="s">
        <v>2394</v>
      </c>
      <c r="F235" s="3" t="s">
        <v>1876</v>
      </c>
      <c r="G235" s="3" t="s">
        <v>2395</v>
      </c>
      <c r="H235" s="5">
        <v>6.0000000000000001E-3</v>
      </c>
      <c r="I235" s="5">
        <v>2.5999999999999999E-3</v>
      </c>
      <c r="J235" s="3" t="s">
        <v>1734</v>
      </c>
      <c r="K235" s="3" t="str">
        <f t="shared" si="4"/>
        <v>U.S. Utilities</v>
      </c>
    </row>
    <row r="236" spans="4:11" x14ac:dyDescent="0.45">
      <c r="D236" s="3" t="s">
        <v>2620</v>
      </c>
      <c r="E236" s="3" t="s">
        <v>2621</v>
      </c>
      <c r="F236" s="3" t="s">
        <v>1876</v>
      </c>
      <c r="G236" s="3" t="s">
        <v>2622</v>
      </c>
      <c r="H236" s="5">
        <v>7.0000000000000001E-3</v>
      </c>
      <c r="I236" s="5">
        <v>7.4000000000000003E-3</v>
      </c>
      <c r="J236" s="3" t="s">
        <v>1892</v>
      </c>
      <c r="K236" s="3" t="str">
        <f t="shared" si="4"/>
        <v>Global Energy</v>
      </c>
    </row>
    <row r="237" spans="4:11" x14ac:dyDescent="0.45">
      <c r="D237" s="3" t="s">
        <v>2109</v>
      </c>
      <c r="E237" s="3" t="s">
        <v>2110</v>
      </c>
      <c r="F237" s="3" t="s">
        <v>1876</v>
      </c>
      <c r="G237" s="3" t="s">
        <v>2111</v>
      </c>
      <c r="H237" s="5">
        <v>6.4999999999999997E-3</v>
      </c>
      <c r="I237" s="5">
        <v>3.3E-3</v>
      </c>
      <c r="J237" s="3" t="s">
        <v>1788</v>
      </c>
      <c r="K237" s="3" t="str">
        <f t="shared" si="4"/>
        <v>U.S. Oil &amp; Gas Exploration &amp; Production</v>
      </c>
    </row>
    <row r="238" spans="4:11" x14ac:dyDescent="0.45">
      <c r="D238" s="3" t="s">
        <v>2185</v>
      </c>
      <c r="E238" s="3" t="s">
        <v>2186</v>
      </c>
      <c r="F238" s="3" t="s">
        <v>1876</v>
      </c>
      <c r="G238" s="3" t="s">
        <v>2187</v>
      </c>
      <c r="H238" s="5">
        <v>6.0000000000000001E-3</v>
      </c>
      <c r="I238" s="5">
        <v>2.5999999999999999E-3</v>
      </c>
      <c r="J238" s="3" t="s">
        <v>1693</v>
      </c>
      <c r="K238" s="3" t="str">
        <f t="shared" si="4"/>
        <v>U.S. Energy</v>
      </c>
    </row>
    <row r="239" spans="4:11" x14ac:dyDescent="0.45">
      <c r="D239" s="3" t="s">
        <v>2441</v>
      </c>
      <c r="E239" s="3" t="s">
        <v>2442</v>
      </c>
      <c r="F239" s="3" t="s">
        <v>1876</v>
      </c>
      <c r="G239" s="3" t="s">
        <v>2443</v>
      </c>
      <c r="H239" s="5">
        <v>6.3E-3</v>
      </c>
      <c r="I239" s="5">
        <v>1.6999999999999999E-3</v>
      </c>
      <c r="J239" s="3" t="s">
        <v>2444</v>
      </c>
      <c r="K239" s="3" t="str">
        <f t="shared" si="4"/>
        <v>U.S. Oil &amp; Gas Equipment &amp; Services</v>
      </c>
    </row>
    <row r="240" spans="4:11" x14ac:dyDescent="0.45">
      <c r="D240" s="3" t="s">
        <v>2235</v>
      </c>
      <c r="E240" s="3" t="s">
        <v>2236</v>
      </c>
      <c r="F240" s="3" t="s">
        <v>1876</v>
      </c>
      <c r="G240" s="3" t="s">
        <v>2237</v>
      </c>
      <c r="H240" s="5">
        <v>6.3E-3</v>
      </c>
      <c r="I240" s="5">
        <v>1.8E-3</v>
      </c>
      <c r="J240" s="3" t="s">
        <v>1727</v>
      </c>
      <c r="K240" s="3" t="str">
        <f t="shared" si="4"/>
        <v>U.S. Internet</v>
      </c>
    </row>
    <row r="241" spans="4:11" x14ac:dyDescent="0.45">
      <c r="D241" s="3" t="s">
        <v>2613</v>
      </c>
      <c r="E241" s="3" t="s">
        <v>2614</v>
      </c>
      <c r="F241" s="3" t="s">
        <v>1876</v>
      </c>
      <c r="G241" s="3" t="s">
        <v>2615</v>
      </c>
      <c r="H241" s="5">
        <v>7.4999999999999997E-3</v>
      </c>
      <c r="I241" s="5">
        <v>8.6999999999999994E-3</v>
      </c>
      <c r="J241" s="3" t="s">
        <v>2470</v>
      </c>
      <c r="K241" s="3" t="str">
        <f t="shared" si="4"/>
        <v>Emerging Markets Infrastructure</v>
      </c>
    </row>
    <row r="242" spans="4:11" x14ac:dyDescent="0.45">
      <c r="D242" s="3" t="s">
        <v>2562</v>
      </c>
      <c r="E242" s="3" t="s">
        <v>2563</v>
      </c>
      <c r="F242" s="3" t="s">
        <v>1883</v>
      </c>
      <c r="G242" s="3" t="s">
        <v>2564</v>
      </c>
      <c r="H242" s="5">
        <v>8.5000000000000006E-3</v>
      </c>
      <c r="I242" s="5">
        <v>1E-3</v>
      </c>
      <c r="J242" s="3" t="s">
        <v>1693</v>
      </c>
      <c r="K242" s="3" t="str">
        <f t="shared" si="4"/>
        <v>U.S. Energy</v>
      </c>
    </row>
    <row r="243" spans="4:11" x14ac:dyDescent="0.45">
      <c r="D243" s="3" t="s">
        <v>2176</v>
      </c>
      <c r="E243" s="3" t="s">
        <v>2177</v>
      </c>
      <c r="F243" s="3" t="s">
        <v>1876</v>
      </c>
      <c r="G243" s="3" t="s">
        <v>2178</v>
      </c>
      <c r="H243" s="5">
        <v>6.0000000000000001E-3</v>
      </c>
      <c r="I243" s="5">
        <v>1.8E-3</v>
      </c>
      <c r="J243" s="3" t="s">
        <v>1772</v>
      </c>
      <c r="K243" s="3" t="str">
        <f t="shared" si="4"/>
        <v>U.S. Basic Materials</v>
      </c>
    </row>
    <row r="244" spans="4:11" x14ac:dyDescent="0.45">
      <c r="D244" s="3" t="s">
        <v>2029</v>
      </c>
      <c r="E244" s="3" t="s">
        <v>2030</v>
      </c>
      <c r="F244" s="3" t="s">
        <v>1876</v>
      </c>
      <c r="G244" s="3" t="s">
        <v>2031</v>
      </c>
      <c r="H244" s="5">
        <v>6.7000000000000002E-3</v>
      </c>
      <c r="I244" s="5">
        <v>5.7000000000000002E-3</v>
      </c>
      <c r="J244" s="3" t="s">
        <v>2032</v>
      </c>
      <c r="K244" s="3" t="str">
        <f t="shared" si="4"/>
        <v>Global Environment</v>
      </c>
    </row>
    <row r="245" spans="4:11" x14ac:dyDescent="0.45">
      <c r="D245" s="3" t="s">
        <v>2192</v>
      </c>
      <c r="E245" s="3" t="s">
        <v>2193</v>
      </c>
      <c r="F245" s="3" t="s">
        <v>1725</v>
      </c>
      <c r="G245" s="3" t="s">
        <v>2194</v>
      </c>
      <c r="H245" s="5">
        <v>6.0000000000000001E-3</v>
      </c>
      <c r="I245" s="5">
        <v>3.8999999999999998E-3</v>
      </c>
      <c r="J245" s="3" t="s">
        <v>2021</v>
      </c>
      <c r="K245" s="3" t="str">
        <f t="shared" si="4"/>
        <v>Global Renewable Energy</v>
      </c>
    </row>
    <row r="246" spans="4:11" x14ac:dyDescent="0.45">
      <c r="D246" s="3" t="s">
        <v>2552</v>
      </c>
      <c r="E246" s="3" t="s">
        <v>2553</v>
      </c>
      <c r="F246" s="3" t="s">
        <v>1962</v>
      </c>
      <c r="G246" s="3" t="s">
        <v>2554</v>
      </c>
      <c r="H246" s="5">
        <v>6.4999999999999997E-3</v>
      </c>
      <c r="I246" s="5">
        <v>1.1900000000000001E-2</v>
      </c>
      <c r="J246" s="3" t="s">
        <v>1926</v>
      </c>
      <c r="K246" s="3" t="str">
        <f t="shared" si="4"/>
        <v>China Technology</v>
      </c>
    </row>
    <row r="247" spans="4:11" x14ac:dyDescent="0.45">
      <c r="D247" s="3" t="s">
        <v>1832</v>
      </c>
      <c r="E247" s="3" t="s">
        <v>1833</v>
      </c>
      <c r="F247" s="3" t="s">
        <v>1725</v>
      </c>
      <c r="G247" s="3" t="s">
        <v>1834</v>
      </c>
      <c r="H247" s="5">
        <v>5.7999999999999996E-3</v>
      </c>
      <c r="I247" s="5">
        <v>2.9999999999999997E-4</v>
      </c>
      <c r="J247" s="3" t="s">
        <v>1682</v>
      </c>
      <c r="K247" s="3" t="str">
        <f t="shared" si="4"/>
        <v>U.S. Technology</v>
      </c>
    </row>
    <row r="248" spans="4:11" x14ac:dyDescent="0.45">
      <c r="D248" s="3" t="s">
        <v>2875</v>
      </c>
      <c r="E248" s="3" t="s">
        <v>2876</v>
      </c>
      <c r="F248" s="3" t="s">
        <v>2869</v>
      </c>
      <c r="G248" s="3" t="s">
        <v>2877</v>
      </c>
      <c r="H248" s="5">
        <v>6.4999999999999997E-3</v>
      </c>
      <c r="I248" s="5">
        <v>1.4E-3</v>
      </c>
      <c r="J248" s="3" t="s">
        <v>1819</v>
      </c>
      <c r="K248" s="3" t="str">
        <f t="shared" si="4"/>
        <v>Global Technology</v>
      </c>
    </row>
    <row r="249" spans="4:11" x14ac:dyDescent="0.45">
      <c r="D249" s="3" t="s">
        <v>2166</v>
      </c>
      <c r="E249" s="3" t="s">
        <v>2167</v>
      </c>
      <c r="F249" s="3" t="s">
        <v>1876</v>
      </c>
      <c r="G249" s="3" t="s">
        <v>2168</v>
      </c>
      <c r="H249" s="5">
        <v>4.0000000000000001E-3</v>
      </c>
      <c r="I249" s="5">
        <v>1.2999999999999999E-3</v>
      </c>
      <c r="J249" s="3" t="s">
        <v>1696</v>
      </c>
      <c r="K249" s="3" t="str">
        <f t="shared" si="4"/>
        <v>U.S. Consumer Cyclicals</v>
      </c>
    </row>
    <row r="250" spans="4:11" x14ac:dyDescent="0.45">
      <c r="D250" s="3" t="s">
        <v>1927</v>
      </c>
      <c r="E250" s="3" t="s">
        <v>1928</v>
      </c>
      <c r="F250" s="3" t="s">
        <v>1717</v>
      </c>
      <c r="G250" s="3" t="s">
        <v>1925</v>
      </c>
      <c r="H250" s="5">
        <v>1.4E-3</v>
      </c>
      <c r="I250" s="5">
        <v>1.1999999999999999E-3</v>
      </c>
      <c r="J250" s="3" t="s">
        <v>1844</v>
      </c>
      <c r="K250" s="3" t="str">
        <f t="shared" si="4"/>
        <v>Global Real Estate</v>
      </c>
    </row>
    <row r="251" spans="4:11" x14ac:dyDescent="0.45">
      <c r="D251" s="3" t="s">
        <v>2678</v>
      </c>
      <c r="E251" s="3" t="s">
        <v>2679</v>
      </c>
      <c r="F251" s="3" t="s">
        <v>1995</v>
      </c>
      <c r="G251" s="3" t="s">
        <v>2680</v>
      </c>
      <c r="H251" s="5">
        <v>9.4999999999999998E-3</v>
      </c>
      <c r="I251" s="5">
        <v>3.8E-3</v>
      </c>
      <c r="J251" s="3" t="s">
        <v>2551</v>
      </c>
      <c r="K251" s="3" t="str">
        <f t="shared" si="4"/>
        <v>U.S. Real Estate</v>
      </c>
    </row>
    <row r="252" spans="4:11" x14ac:dyDescent="0.45">
      <c r="D252" s="3" t="s">
        <v>1937</v>
      </c>
      <c r="E252" s="3" t="s">
        <v>1938</v>
      </c>
      <c r="F252" s="3" t="s">
        <v>1717</v>
      </c>
      <c r="G252" s="3" t="s">
        <v>1939</v>
      </c>
      <c r="H252" s="5">
        <v>4.7999999999999996E-3</v>
      </c>
      <c r="I252" s="5">
        <v>4.0000000000000002E-4</v>
      </c>
      <c r="J252" s="3" t="s">
        <v>1940</v>
      </c>
      <c r="K252" s="3" t="str">
        <f t="shared" si="4"/>
        <v>U.S. Mortgage REITs</v>
      </c>
    </row>
    <row r="253" spans="4:11" x14ac:dyDescent="0.45">
      <c r="D253" s="3" t="s">
        <v>2288</v>
      </c>
      <c r="E253" s="3" t="s">
        <v>2289</v>
      </c>
      <c r="F253" s="3" t="s">
        <v>2290</v>
      </c>
      <c r="G253" s="3" t="s">
        <v>2291</v>
      </c>
      <c r="H253" s="5">
        <v>1.2999999999999999E-2</v>
      </c>
      <c r="I253" s="5">
        <v>7.1999999999999998E-3</v>
      </c>
      <c r="J253" s="3" t="s">
        <v>2292</v>
      </c>
      <c r="K253" s="3" t="str">
        <f t="shared" si="4"/>
        <v>U.S. Mortgage REITs</v>
      </c>
    </row>
    <row r="254" spans="4:11" x14ac:dyDescent="0.45">
      <c r="D254" s="3" t="s">
        <v>2089</v>
      </c>
      <c r="E254" s="3" t="s">
        <v>2090</v>
      </c>
      <c r="F254" s="3" t="s">
        <v>1708</v>
      </c>
      <c r="G254" s="3" t="s">
        <v>2091</v>
      </c>
      <c r="H254" s="5">
        <v>5.7000000000000002E-3</v>
      </c>
      <c r="I254" s="5">
        <v>2.0999999999999999E-3</v>
      </c>
      <c r="J254" s="3" t="s">
        <v>2000</v>
      </c>
      <c r="K254" s="3" t="str">
        <f t="shared" si="4"/>
        <v>Global Metals &amp; Mining</v>
      </c>
    </row>
    <row r="255" spans="4:11" x14ac:dyDescent="0.45">
      <c r="D255" s="3" t="s">
        <v>2493</v>
      </c>
      <c r="E255" s="3" t="s">
        <v>2494</v>
      </c>
      <c r="F255" s="3" t="s">
        <v>1887</v>
      </c>
      <c r="G255" s="3" t="s">
        <v>2495</v>
      </c>
      <c r="H255" s="5">
        <v>1.12E-2</v>
      </c>
      <c r="I255" s="5">
        <v>2.8E-3</v>
      </c>
      <c r="J255" s="3" t="s">
        <v>2496</v>
      </c>
      <c r="K255" s="3" t="str">
        <f t="shared" si="4"/>
        <v>U.S. Retail</v>
      </c>
    </row>
    <row r="256" spans="4:11" x14ac:dyDescent="0.45">
      <c r="D256" s="3" t="s">
        <v>2819</v>
      </c>
      <c r="E256" s="3" t="s">
        <v>2820</v>
      </c>
      <c r="F256" s="3" t="s">
        <v>1995</v>
      </c>
      <c r="G256" s="3" t="s">
        <v>2821</v>
      </c>
      <c r="H256" s="5">
        <v>9.4999999999999998E-3</v>
      </c>
      <c r="I256" s="5">
        <v>5.3E-3</v>
      </c>
      <c r="J256" s="3" t="s">
        <v>2425</v>
      </c>
      <c r="K256" s="3" t="str">
        <f t="shared" si="4"/>
        <v>U.S. Technology</v>
      </c>
    </row>
    <row r="257" spans="4:11" x14ac:dyDescent="0.45">
      <c r="D257" s="3" t="s">
        <v>2210</v>
      </c>
      <c r="E257" s="3" t="s">
        <v>2211</v>
      </c>
      <c r="F257" s="3" t="s">
        <v>2212</v>
      </c>
      <c r="G257" s="3" t="s">
        <v>2213</v>
      </c>
      <c r="H257" s="5">
        <v>7.0000000000000001E-3</v>
      </c>
      <c r="I257" s="5">
        <v>1.1999999999999999E-3</v>
      </c>
      <c r="J257" s="3" t="s">
        <v>1678</v>
      </c>
      <c r="K257" s="3" t="str">
        <f t="shared" si="4"/>
        <v>U.S. Real Estate</v>
      </c>
    </row>
    <row r="258" spans="4:11" x14ac:dyDescent="0.45">
      <c r="D258" s="3" t="s">
        <v>2533</v>
      </c>
      <c r="E258" s="3" t="s">
        <v>2534</v>
      </c>
      <c r="F258" s="3" t="s">
        <v>2535</v>
      </c>
      <c r="G258" s="3" t="s">
        <v>2536</v>
      </c>
      <c r="H258" s="5">
        <v>4.4999999999999997E-3</v>
      </c>
      <c r="I258" s="5">
        <v>2.7000000000000001E-3</v>
      </c>
      <c r="J258" s="3" t="s">
        <v>1678</v>
      </c>
      <c r="K258" s="3" t="str">
        <f t="shared" ref="K258:K321" si="5">TRIM(MID(J258,FIND(":",J258,1)+1,LEN(J258)))</f>
        <v>U.S. Real Estate</v>
      </c>
    </row>
    <row r="259" spans="4:11" x14ac:dyDescent="0.45">
      <c r="D259" s="3" t="s">
        <v>2077</v>
      </c>
      <c r="E259" s="3" t="s">
        <v>2078</v>
      </c>
      <c r="F259" s="3" t="s">
        <v>1708</v>
      </c>
      <c r="G259" s="3" t="s">
        <v>2079</v>
      </c>
      <c r="H259" s="5">
        <v>3.5000000000000001E-3</v>
      </c>
      <c r="I259" s="5">
        <v>2.9999999999999997E-4</v>
      </c>
      <c r="J259" s="3" t="s">
        <v>2080</v>
      </c>
      <c r="K259" s="3" t="str">
        <f t="shared" si="5"/>
        <v>Global Retail</v>
      </c>
    </row>
    <row r="260" spans="4:11" x14ac:dyDescent="0.45">
      <c r="D260" s="3" t="s">
        <v>2851</v>
      </c>
      <c r="E260" s="3" t="s">
        <v>2852</v>
      </c>
      <c r="F260" s="3" t="s">
        <v>2797</v>
      </c>
      <c r="G260" s="3" t="s">
        <v>2853</v>
      </c>
      <c r="H260" s="5">
        <v>6.0000000000000001E-3</v>
      </c>
      <c r="I260" s="5">
        <v>2.3E-3</v>
      </c>
      <c r="J260" s="3" t="s">
        <v>1678</v>
      </c>
      <c r="K260" s="3" t="str">
        <f t="shared" si="5"/>
        <v>U.S. Real Estate</v>
      </c>
    </row>
    <row r="261" spans="4:11" x14ac:dyDescent="0.45">
      <c r="D261" s="3" t="s">
        <v>2042</v>
      </c>
      <c r="E261" s="3" t="s">
        <v>2043</v>
      </c>
      <c r="F261" s="3" t="s">
        <v>1876</v>
      </c>
      <c r="G261" s="3" t="s">
        <v>2044</v>
      </c>
      <c r="H261" s="5">
        <v>4.0000000000000001E-3</v>
      </c>
      <c r="I261" s="5">
        <v>1.1999999999999999E-3</v>
      </c>
      <c r="J261" s="3" t="s">
        <v>1772</v>
      </c>
      <c r="K261" s="3" t="str">
        <f t="shared" si="5"/>
        <v>U.S. Basic Materials</v>
      </c>
    </row>
    <row r="262" spans="4:11" x14ac:dyDescent="0.45">
      <c r="D262" s="3" t="s">
        <v>1841</v>
      </c>
      <c r="E262" s="3" t="s">
        <v>1842</v>
      </c>
      <c r="F262" s="3" t="s">
        <v>1672</v>
      </c>
      <c r="G262" s="3" t="s">
        <v>1843</v>
      </c>
      <c r="H262" s="5">
        <v>5.0000000000000001E-3</v>
      </c>
      <c r="I262" s="5">
        <v>1.1000000000000001E-3</v>
      </c>
      <c r="J262" s="3" t="s">
        <v>1844</v>
      </c>
      <c r="K262" s="3" t="str">
        <f t="shared" si="5"/>
        <v>Global Real Estate</v>
      </c>
    </row>
    <row r="263" spans="4:11" x14ac:dyDescent="0.45">
      <c r="D263" s="3" t="s">
        <v>1820</v>
      </c>
      <c r="E263" s="3" t="s">
        <v>1821</v>
      </c>
      <c r="F263" s="3" t="s">
        <v>1672</v>
      </c>
      <c r="G263" s="3" t="s">
        <v>1822</v>
      </c>
      <c r="H263" s="5">
        <v>2.5000000000000001E-3</v>
      </c>
      <c r="I263" s="5">
        <v>2.9999999999999997E-4</v>
      </c>
      <c r="J263" s="3" t="s">
        <v>1678</v>
      </c>
      <c r="K263" s="3" t="str">
        <f t="shared" si="5"/>
        <v>U.S. Real Estate</v>
      </c>
    </row>
    <row r="264" spans="4:11" x14ac:dyDescent="0.45">
      <c r="D264" s="3" t="s">
        <v>2284</v>
      </c>
      <c r="E264" s="3" t="s">
        <v>2285</v>
      </c>
      <c r="F264" s="3" t="s">
        <v>2286</v>
      </c>
      <c r="G264" s="3" t="s">
        <v>2287</v>
      </c>
      <c r="H264" s="5">
        <v>4.4999999999999997E-3</v>
      </c>
      <c r="I264" s="5">
        <v>8.0000000000000004E-4</v>
      </c>
      <c r="J264" s="3" t="s">
        <v>1674</v>
      </c>
      <c r="K264" s="3" t="str">
        <f t="shared" si="5"/>
        <v>U.S. Financials</v>
      </c>
    </row>
    <row r="265" spans="4:11" x14ac:dyDescent="0.45">
      <c r="D265" s="3" t="s">
        <v>1792</v>
      </c>
      <c r="E265" s="3" t="s">
        <v>1793</v>
      </c>
      <c r="F265" s="3" t="s">
        <v>1672</v>
      </c>
      <c r="G265" s="3" t="s">
        <v>1794</v>
      </c>
      <c r="H265" s="5">
        <v>5.8999999999999999E-3</v>
      </c>
      <c r="I265" s="5">
        <v>2.9999999999999997E-4</v>
      </c>
      <c r="J265" s="3" t="s">
        <v>1747</v>
      </c>
      <c r="K265" s="3" t="str">
        <f t="shared" si="5"/>
        <v>Global Ex-U.S. Real Estate</v>
      </c>
    </row>
    <row r="266" spans="4:11" x14ac:dyDescent="0.45">
      <c r="D266" s="3" t="s">
        <v>2909</v>
      </c>
      <c r="E266" s="3" t="s">
        <v>2910</v>
      </c>
      <c r="F266" s="3" t="s">
        <v>1995</v>
      </c>
      <c r="G266" s="3" t="s">
        <v>2911</v>
      </c>
      <c r="H266" s="5">
        <v>9.4999999999999998E-3</v>
      </c>
      <c r="I266" s="5">
        <v>4.7000000000000002E-3</v>
      </c>
      <c r="J266" s="3" t="s">
        <v>2912</v>
      </c>
      <c r="K266" s="3" t="str">
        <f t="shared" si="5"/>
        <v>U.S. Health Care</v>
      </c>
    </row>
    <row r="267" spans="4:11" x14ac:dyDescent="0.45">
      <c r="D267" s="3" t="s">
        <v>2026</v>
      </c>
      <c r="E267" s="3" t="s">
        <v>2027</v>
      </c>
      <c r="F267" s="3" t="s">
        <v>1995</v>
      </c>
      <c r="G267" s="3" t="s">
        <v>2028</v>
      </c>
      <c r="H267" s="5">
        <v>9.4999999999999998E-3</v>
      </c>
      <c r="I267" s="5">
        <v>8.9999999999999998E-4</v>
      </c>
      <c r="J267" s="3" t="s">
        <v>2025</v>
      </c>
      <c r="K267" s="3" t="str">
        <f t="shared" si="5"/>
        <v>U.S. Health Care</v>
      </c>
    </row>
    <row r="268" spans="4:11" x14ac:dyDescent="0.45">
      <c r="D268" s="3" t="s">
        <v>24</v>
      </c>
      <c r="E268" s="3" t="s">
        <v>1875</v>
      </c>
      <c r="F268" s="3" t="s">
        <v>1876</v>
      </c>
      <c r="G268" s="3" t="s">
        <v>1877</v>
      </c>
      <c r="H268" s="5">
        <v>4.0000000000000001E-3</v>
      </c>
      <c r="I268" s="5">
        <v>4.0000000000000002E-4</v>
      </c>
      <c r="J268" s="3" t="s">
        <v>1682</v>
      </c>
      <c r="K268" s="3" t="str">
        <f t="shared" si="5"/>
        <v>U.S. Technology</v>
      </c>
    </row>
    <row r="269" spans="4:11" x14ac:dyDescent="0.45">
      <c r="D269" s="3" t="s">
        <v>2051</v>
      </c>
      <c r="E269" s="3" t="s">
        <v>2052</v>
      </c>
      <c r="F269" s="3" t="s">
        <v>1876</v>
      </c>
      <c r="G269" s="3" t="s">
        <v>2053</v>
      </c>
      <c r="H269" s="5">
        <v>4.0000000000000001E-3</v>
      </c>
      <c r="I269" s="5">
        <v>1.5E-3</v>
      </c>
      <c r="J269" s="3" t="s">
        <v>1734</v>
      </c>
      <c r="K269" s="3" t="str">
        <f t="shared" si="5"/>
        <v>U.S. Utilities</v>
      </c>
    </row>
    <row r="270" spans="4:11" x14ac:dyDescent="0.45">
      <c r="D270" s="3" t="s">
        <v>2886</v>
      </c>
      <c r="E270" s="3" t="s">
        <v>2887</v>
      </c>
      <c r="F270" s="3" t="s">
        <v>1995</v>
      </c>
      <c r="G270" s="3" t="s">
        <v>2888</v>
      </c>
      <c r="H270" s="5">
        <v>9.4999999999999998E-3</v>
      </c>
      <c r="I270" s="5">
        <v>5.0000000000000001E-3</v>
      </c>
      <c r="J270" s="3" t="s">
        <v>2754</v>
      </c>
      <c r="K270" s="3" t="str">
        <f t="shared" si="5"/>
        <v>U.S. Basic Materials</v>
      </c>
    </row>
    <row r="271" spans="4:11" x14ac:dyDescent="0.45">
      <c r="D271" s="3" t="s">
        <v>2898</v>
      </c>
      <c r="E271" s="3" t="s">
        <v>2899</v>
      </c>
      <c r="F271" s="3" t="s">
        <v>1995</v>
      </c>
      <c r="G271" s="3" t="s">
        <v>2900</v>
      </c>
      <c r="H271" s="5">
        <v>9.4999999999999998E-3</v>
      </c>
      <c r="I271" s="5">
        <v>7.9000000000000008E-3</v>
      </c>
      <c r="J271" s="3" t="s">
        <v>2901</v>
      </c>
      <c r="K271" s="3" t="str">
        <f t="shared" si="5"/>
        <v>U.S. Consumer Cyclicals</v>
      </c>
    </row>
    <row r="272" spans="4:11" x14ac:dyDescent="0.45">
      <c r="D272" s="3" t="s">
        <v>1758</v>
      </c>
      <c r="E272" s="3" t="s">
        <v>1759</v>
      </c>
      <c r="F272" s="3" t="s">
        <v>1760</v>
      </c>
      <c r="G272" s="3" t="s">
        <v>1761</v>
      </c>
      <c r="H272" s="5">
        <v>6.9999999999999999E-4</v>
      </c>
      <c r="I272" s="5">
        <v>2.9999999999999997E-4</v>
      </c>
      <c r="J272" s="3" t="s">
        <v>1678</v>
      </c>
      <c r="K272" s="3" t="str">
        <f t="shared" si="5"/>
        <v>U.S. Real Estate</v>
      </c>
    </row>
    <row r="273" spans="4:11" x14ac:dyDescent="0.45">
      <c r="D273" s="3" t="s">
        <v>2780</v>
      </c>
      <c r="E273" s="3" t="s">
        <v>2781</v>
      </c>
      <c r="F273" s="3" t="s">
        <v>1995</v>
      </c>
      <c r="G273" s="3" t="s">
        <v>2782</v>
      </c>
      <c r="H273" s="5">
        <v>9.4999999999999998E-3</v>
      </c>
      <c r="I273" s="5">
        <v>4.1999999999999997E-3</v>
      </c>
      <c r="J273" s="3" t="s">
        <v>2783</v>
      </c>
      <c r="K273" s="3" t="str">
        <f t="shared" si="5"/>
        <v>U.S. Utilities</v>
      </c>
    </row>
    <row r="274" spans="4:11" x14ac:dyDescent="0.45">
      <c r="D274" s="3" t="s">
        <v>2257</v>
      </c>
      <c r="E274" s="3" t="s">
        <v>2258</v>
      </c>
      <c r="F274" s="3" t="s">
        <v>1876</v>
      </c>
      <c r="G274" s="3" t="s">
        <v>2259</v>
      </c>
      <c r="H274" s="5">
        <v>6.4999999999999997E-3</v>
      </c>
      <c r="I274" s="5">
        <v>1.6000000000000001E-3</v>
      </c>
      <c r="J274" s="3" t="s">
        <v>2260</v>
      </c>
      <c r="K274" s="3" t="str">
        <f t="shared" si="5"/>
        <v>Global Shipping</v>
      </c>
    </row>
    <row r="275" spans="4:11" x14ac:dyDescent="0.45">
      <c r="D275" s="3" t="s">
        <v>2596</v>
      </c>
      <c r="E275" s="3" t="s">
        <v>2597</v>
      </c>
      <c r="F275" s="3" t="s">
        <v>1995</v>
      </c>
      <c r="G275" s="3" t="s">
        <v>2598</v>
      </c>
      <c r="H275" s="5">
        <v>9.4999999999999998E-3</v>
      </c>
      <c r="I275" s="5">
        <v>6.9999999999999999E-4</v>
      </c>
      <c r="J275" s="3" t="s">
        <v>2492</v>
      </c>
      <c r="K275" s="3" t="str">
        <f t="shared" si="5"/>
        <v>U.S. Financials</v>
      </c>
    </row>
    <row r="276" spans="4:11" x14ac:dyDescent="0.45">
      <c r="D276" s="3" t="s">
        <v>2370</v>
      </c>
      <c r="E276" s="3" t="s">
        <v>2371</v>
      </c>
      <c r="F276" s="3" t="s">
        <v>1703</v>
      </c>
      <c r="G276" s="3" t="s">
        <v>2372</v>
      </c>
      <c r="H276" s="5">
        <v>5.7000000000000002E-3</v>
      </c>
      <c r="I276" s="5">
        <v>2.8E-3</v>
      </c>
      <c r="J276" s="3" t="s">
        <v>1710</v>
      </c>
      <c r="K276" s="3" t="str">
        <f t="shared" si="5"/>
        <v>Global Gold Miners</v>
      </c>
    </row>
    <row r="277" spans="4:11" x14ac:dyDescent="0.45">
      <c r="D277" s="3" t="s">
        <v>2045</v>
      </c>
      <c r="E277" s="3" t="s">
        <v>2046</v>
      </c>
      <c r="F277" s="3" t="s">
        <v>1703</v>
      </c>
      <c r="G277" s="3" t="s">
        <v>2047</v>
      </c>
      <c r="H277" s="5">
        <v>5.7000000000000002E-3</v>
      </c>
      <c r="I277" s="5">
        <v>3.8999999999999998E-3</v>
      </c>
      <c r="J277" s="3" t="s">
        <v>1710</v>
      </c>
      <c r="K277" s="3" t="str">
        <f t="shared" si="5"/>
        <v>Global Gold Miners</v>
      </c>
    </row>
    <row r="278" spans="4:11" x14ac:dyDescent="0.45">
      <c r="D278" s="3" t="s">
        <v>2871</v>
      </c>
      <c r="E278" s="3" t="s">
        <v>2872</v>
      </c>
      <c r="F278" s="3" t="s">
        <v>1995</v>
      </c>
      <c r="G278" s="3" t="s">
        <v>2873</v>
      </c>
      <c r="H278" s="5">
        <v>9.4999999999999998E-3</v>
      </c>
      <c r="I278" s="5">
        <v>7.0000000000000001E-3</v>
      </c>
      <c r="J278" s="3" t="s">
        <v>2874</v>
      </c>
      <c r="K278" s="3" t="str">
        <f t="shared" si="5"/>
        <v>U.S. Industrials</v>
      </c>
    </row>
    <row r="279" spans="4:11" x14ac:dyDescent="0.45">
      <c r="D279" s="3" t="s">
        <v>2353</v>
      </c>
      <c r="E279" s="3" t="s">
        <v>2354</v>
      </c>
      <c r="F279" s="3" t="s">
        <v>1869</v>
      </c>
      <c r="G279" s="3" t="s">
        <v>2355</v>
      </c>
      <c r="H279" s="5">
        <v>7.1999999999999998E-3</v>
      </c>
      <c r="I279" s="5">
        <v>5.7000000000000002E-3</v>
      </c>
      <c r="J279" s="3" t="s">
        <v>2318</v>
      </c>
      <c r="K279" s="3" t="str">
        <f t="shared" si="5"/>
        <v>Global Silver Miners</v>
      </c>
    </row>
    <row r="280" spans="4:11" x14ac:dyDescent="0.45">
      <c r="D280" s="3" t="s">
        <v>2489</v>
      </c>
      <c r="E280" s="3" t="s">
        <v>2490</v>
      </c>
      <c r="F280" s="3" t="s">
        <v>1995</v>
      </c>
      <c r="G280" s="3" t="s">
        <v>2491</v>
      </c>
      <c r="H280" s="5">
        <v>9.4999999999999998E-3</v>
      </c>
      <c r="I280" s="5">
        <v>1.9E-3</v>
      </c>
      <c r="J280" s="3" t="s">
        <v>2492</v>
      </c>
      <c r="K280" s="3" t="str">
        <f t="shared" si="5"/>
        <v>U.S. Financials</v>
      </c>
    </row>
    <row r="281" spans="4:11" x14ac:dyDescent="0.45">
      <c r="D281" s="3" t="s">
        <v>1852</v>
      </c>
      <c r="E281" s="3" t="s">
        <v>1853</v>
      </c>
      <c r="F281" s="3" t="s">
        <v>1725</v>
      </c>
      <c r="G281" s="3" t="s">
        <v>1854</v>
      </c>
      <c r="H281" s="5">
        <v>6.0000000000000001E-3</v>
      </c>
      <c r="I281" s="5">
        <v>4.0000000000000002E-4</v>
      </c>
      <c r="J281" s="3" t="s">
        <v>1819</v>
      </c>
      <c r="K281" s="3" t="str">
        <f t="shared" si="5"/>
        <v>Global Technology</v>
      </c>
    </row>
    <row r="282" spans="4:11" x14ac:dyDescent="0.45">
      <c r="D282" s="3" t="s">
        <v>2668</v>
      </c>
      <c r="E282" s="3" t="s">
        <v>2669</v>
      </c>
      <c r="F282" s="3" t="s">
        <v>2659</v>
      </c>
      <c r="G282" s="3" t="s">
        <v>2670</v>
      </c>
      <c r="H282" s="5">
        <v>5.0000000000000001E-3</v>
      </c>
      <c r="I282" s="5">
        <v>1.06E-2</v>
      </c>
      <c r="J282" s="3" t="s">
        <v>1863</v>
      </c>
      <c r="K282" s="3" t="str">
        <f t="shared" si="5"/>
        <v>Global Health Care</v>
      </c>
    </row>
    <row r="283" spans="4:11" x14ac:dyDescent="0.45">
      <c r="D283" s="3" t="s">
        <v>2315</v>
      </c>
      <c r="E283" s="3" t="s">
        <v>2316</v>
      </c>
      <c r="F283" s="3" t="s">
        <v>1717</v>
      </c>
      <c r="G283" s="3" t="s">
        <v>2317</v>
      </c>
      <c r="H283" s="5">
        <v>3.8999999999999998E-3</v>
      </c>
      <c r="I283" s="5">
        <v>5.8999999999999999E-3</v>
      </c>
      <c r="J283" s="3" t="s">
        <v>2318</v>
      </c>
      <c r="K283" s="3" t="str">
        <f t="shared" si="5"/>
        <v>Global Silver Miners</v>
      </c>
    </row>
    <row r="284" spans="4:11" x14ac:dyDescent="0.45">
      <c r="D284" s="3" t="s">
        <v>2152</v>
      </c>
      <c r="E284" s="3" t="s">
        <v>2153</v>
      </c>
      <c r="F284" s="3" t="s">
        <v>1708</v>
      </c>
      <c r="G284" s="3" t="s">
        <v>2154</v>
      </c>
      <c r="H284" s="5">
        <v>5.5999999999999999E-3</v>
      </c>
      <c r="I284" s="5">
        <v>1E-3</v>
      </c>
      <c r="J284" s="3" t="s">
        <v>2155</v>
      </c>
      <c r="K284" s="3" t="str">
        <f t="shared" si="5"/>
        <v>Global Steel</v>
      </c>
    </row>
    <row r="285" spans="4:11" x14ac:dyDescent="0.45">
      <c r="D285" s="3" t="s">
        <v>1913</v>
      </c>
      <c r="E285" s="3" t="s">
        <v>1914</v>
      </c>
      <c r="F285" s="3" t="s">
        <v>1708</v>
      </c>
      <c r="G285" s="3" t="s">
        <v>1915</v>
      </c>
      <c r="H285" s="5">
        <v>3.5000000000000001E-3</v>
      </c>
      <c r="I285" s="5">
        <v>1E-4</v>
      </c>
      <c r="J285" s="3" t="s">
        <v>1916</v>
      </c>
      <c r="K285" s="3" t="str">
        <f t="shared" si="5"/>
        <v>Global Semiconductors</v>
      </c>
    </row>
    <row r="286" spans="4:11" x14ac:dyDescent="0.45">
      <c r="D286" s="3" t="s">
        <v>2751</v>
      </c>
      <c r="E286" s="3" t="s">
        <v>2752</v>
      </c>
      <c r="F286" s="3" t="s">
        <v>1995</v>
      </c>
      <c r="G286" s="3" t="s">
        <v>2753</v>
      </c>
      <c r="H286" s="5">
        <v>9.4999999999999998E-3</v>
      </c>
      <c r="I286" s="5">
        <v>4.7000000000000002E-3</v>
      </c>
      <c r="J286" s="3" t="s">
        <v>2754</v>
      </c>
      <c r="K286" s="3" t="str">
        <f t="shared" si="5"/>
        <v>U.S. Basic Materials</v>
      </c>
    </row>
    <row r="287" spans="4:11" x14ac:dyDescent="0.45">
      <c r="D287" s="3" t="s">
        <v>2060</v>
      </c>
      <c r="E287" s="3" t="s">
        <v>2061</v>
      </c>
      <c r="F287" s="3" t="s">
        <v>1962</v>
      </c>
      <c r="G287" s="3" t="s">
        <v>2062</v>
      </c>
      <c r="H287" s="5">
        <v>6.4999999999999997E-3</v>
      </c>
      <c r="I287" s="5">
        <v>3.0999999999999999E-3</v>
      </c>
      <c r="J287" s="3" t="s">
        <v>1819</v>
      </c>
      <c r="K287" s="3" t="str">
        <f t="shared" si="5"/>
        <v>Global Technology</v>
      </c>
    </row>
    <row r="288" spans="4:11" x14ac:dyDescent="0.45">
      <c r="D288" s="3" t="s">
        <v>2633</v>
      </c>
      <c r="E288" s="3" t="s">
        <v>2634</v>
      </c>
      <c r="F288" s="3" t="s">
        <v>1962</v>
      </c>
      <c r="G288" s="3" t="s">
        <v>2635</v>
      </c>
      <c r="H288" s="5">
        <v>6.8999999999999999E-3</v>
      </c>
      <c r="I288" s="5">
        <v>6.8999999999999999E-3</v>
      </c>
      <c r="J288" s="3" t="s">
        <v>1989</v>
      </c>
      <c r="K288" s="3" t="str">
        <f t="shared" si="5"/>
        <v>Global Agriculture</v>
      </c>
    </row>
    <row r="289" spans="4:11" x14ac:dyDescent="0.45">
      <c r="D289" s="3" t="s">
        <v>2172</v>
      </c>
      <c r="E289" s="3" t="s">
        <v>2173</v>
      </c>
      <c r="F289" s="3" t="s">
        <v>1887</v>
      </c>
      <c r="G289" s="3" t="s">
        <v>2174</v>
      </c>
      <c r="H289" s="5">
        <v>1.11E-2</v>
      </c>
      <c r="I289" s="5">
        <v>1E-3</v>
      </c>
      <c r="J289" s="3" t="s">
        <v>2175</v>
      </c>
      <c r="K289" s="3" t="str">
        <f t="shared" si="5"/>
        <v>U.S. Semiconductors</v>
      </c>
    </row>
    <row r="290" spans="4:11" x14ac:dyDescent="0.45">
      <c r="D290" s="3" t="s">
        <v>1909</v>
      </c>
      <c r="E290" s="3" t="s">
        <v>1910</v>
      </c>
      <c r="F290" s="3" t="s">
        <v>1717</v>
      </c>
      <c r="G290" s="3" t="s">
        <v>1911</v>
      </c>
      <c r="H290" s="5">
        <v>4.7000000000000002E-3</v>
      </c>
      <c r="I290" s="5">
        <v>2.9999999999999997E-4</v>
      </c>
      <c r="J290" s="3" t="s">
        <v>1912</v>
      </c>
      <c r="K290" s="3" t="str">
        <f t="shared" si="5"/>
        <v>U.S. Semiconductors</v>
      </c>
    </row>
    <row r="291" spans="4:11" x14ac:dyDescent="0.45">
      <c r="D291" s="3" t="s">
        <v>2119</v>
      </c>
      <c r="E291" s="3" t="s">
        <v>2120</v>
      </c>
      <c r="F291" s="3" t="s">
        <v>1962</v>
      </c>
      <c r="G291" s="3" t="s">
        <v>2121</v>
      </c>
      <c r="H291" s="5">
        <v>5.7999999999999996E-3</v>
      </c>
      <c r="I291" s="5">
        <v>1.4E-3</v>
      </c>
      <c r="J291" s="3" t="s">
        <v>1844</v>
      </c>
      <c r="K291" s="3" t="str">
        <f t="shared" si="5"/>
        <v>Global Real Estate</v>
      </c>
    </row>
    <row r="292" spans="4:11" x14ac:dyDescent="0.45">
      <c r="D292" s="3" t="s">
        <v>2548</v>
      </c>
      <c r="E292" s="3" t="s">
        <v>2549</v>
      </c>
      <c r="F292" s="3" t="s">
        <v>1995</v>
      </c>
      <c r="G292" s="3" t="s">
        <v>2550</v>
      </c>
      <c r="H292" s="5">
        <v>9.4999999999999998E-3</v>
      </c>
      <c r="I292" s="5">
        <v>8.0000000000000004E-4</v>
      </c>
      <c r="J292" s="3" t="s">
        <v>2551</v>
      </c>
      <c r="K292" s="3" t="str">
        <f t="shared" si="5"/>
        <v>U.S. Real Estate</v>
      </c>
    </row>
    <row r="293" spans="4:11" x14ac:dyDescent="0.45">
      <c r="D293" s="3" t="s">
        <v>2795</v>
      </c>
      <c r="E293" s="3" t="s">
        <v>2796</v>
      </c>
      <c r="F293" s="3" t="s">
        <v>2797</v>
      </c>
      <c r="G293" s="3" t="s">
        <v>2798</v>
      </c>
      <c r="H293" s="5">
        <v>6.0000000000000001E-3</v>
      </c>
      <c r="I293" s="5">
        <v>2.5000000000000001E-3</v>
      </c>
      <c r="J293" s="3" t="s">
        <v>1678</v>
      </c>
      <c r="K293" s="3" t="str">
        <f t="shared" si="5"/>
        <v>U.S. Real Estate</v>
      </c>
    </row>
    <row r="294" spans="4:11" x14ac:dyDescent="0.45">
      <c r="D294" s="3" t="s">
        <v>2802</v>
      </c>
      <c r="E294" s="3" t="s">
        <v>2803</v>
      </c>
      <c r="F294" s="3" t="s">
        <v>1995</v>
      </c>
      <c r="G294" s="3" t="s">
        <v>2804</v>
      </c>
      <c r="H294" s="5">
        <v>9.4999999999999998E-3</v>
      </c>
      <c r="I294" s="5">
        <v>5.4999999999999997E-3</v>
      </c>
      <c r="J294" s="3" t="s">
        <v>2175</v>
      </c>
      <c r="K294" s="3" t="str">
        <f t="shared" si="5"/>
        <v>U.S. Semiconductors</v>
      </c>
    </row>
    <row r="295" spans="4:11" x14ac:dyDescent="0.45">
      <c r="D295" s="3" t="s">
        <v>2840</v>
      </c>
      <c r="E295" s="3" t="s">
        <v>2841</v>
      </c>
      <c r="F295" s="3" t="s">
        <v>1995</v>
      </c>
      <c r="G295" s="3" t="s">
        <v>2842</v>
      </c>
      <c r="H295" s="5">
        <v>9.4999999999999998E-3</v>
      </c>
      <c r="I295" s="5">
        <v>3.7000000000000002E-3</v>
      </c>
      <c r="J295" s="3" t="s">
        <v>2843</v>
      </c>
      <c r="K295" s="3" t="str">
        <f t="shared" si="5"/>
        <v>U.S. Consumer Non-cyclicals</v>
      </c>
    </row>
    <row r="296" spans="4:11" x14ac:dyDescent="0.45">
      <c r="D296" s="3" t="s">
        <v>2396</v>
      </c>
      <c r="E296" s="3" t="s">
        <v>2397</v>
      </c>
      <c r="F296" s="3" t="s">
        <v>1876</v>
      </c>
      <c r="G296" s="3" t="s">
        <v>2398</v>
      </c>
      <c r="H296" s="5">
        <v>7.0000000000000001E-3</v>
      </c>
      <c r="I296" s="5">
        <v>2.5000000000000001E-3</v>
      </c>
      <c r="J296" s="3" t="s">
        <v>2399</v>
      </c>
      <c r="K296" s="3" t="str">
        <f t="shared" si="5"/>
        <v>China Real Estate</v>
      </c>
    </row>
    <row r="297" spans="4:11" x14ac:dyDescent="0.45">
      <c r="D297" s="3" t="s">
        <v>2788</v>
      </c>
      <c r="E297" s="3" t="s">
        <v>2789</v>
      </c>
      <c r="F297" s="3" t="s">
        <v>2790</v>
      </c>
      <c r="G297" s="3" t="s">
        <v>2791</v>
      </c>
      <c r="H297" s="5">
        <v>4.0000000000000001E-3</v>
      </c>
      <c r="I297" s="5">
        <v>5.4000000000000003E-3</v>
      </c>
      <c r="J297" s="3" t="s">
        <v>1992</v>
      </c>
      <c r="K297" s="3" t="str">
        <f t="shared" si="5"/>
        <v>Global Water</v>
      </c>
    </row>
    <row r="298" spans="4:11" x14ac:dyDescent="0.45">
      <c r="D298" s="3" t="s">
        <v>1974</v>
      </c>
      <c r="E298" s="3" t="s">
        <v>1975</v>
      </c>
      <c r="F298" s="3" t="s">
        <v>1725</v>
      </c>
      <c r="G298" s="3" t="s">
        <v>1976</v>
      </c>
      <c r="H298" s="5">
        <v>5.0000000000000001E-3</v>
      </c>
      <c r="I298" s="5">
        <v>1.9E-3</v>
      </c>
      <c r="J298" s="3" t="s">
        <v>1819</v>
      </c>
      <c r="K298" s="3" t="str">
        <f t="shared" si="5"/>
        <v>Global Technology</v>
      </c>
    </row>
    <row r="299" spans="4:11" x14ac:dyDescent="0.45">
      <c r="D299" s="3" t="s">
        <v>2422</v>
      </c>
      <c r="E299" s="3" t="s">
        <v>2423</v>
      </c>
      <c r="F299" s="3" t="s">
        <v>1887</v>
      </c>
      <c r="G299" s="3" t="s">
        <v>2424</v>
      </c>
      <c r="H299" s="5">
        <v>1.0999999999999999E-2</v>
      </c>
      <c r="I299" s="5">
        <v>8.0000000000000004E-4</v>
      </c>
      <c r="J299" s="3" t="s">
        <v>2425</v>
      </c>
      <c r="K299" s="3" t="str">
        <f t="shared" si="5"/>
        <v>U.S. Technology</v>
      </c>
    </row>
    <row r="300" spans="4:11" x14ac:dyDescent="0.45">
      <c r="D300" s="3" t="s">
        <v>2711</v>
      </c>
      <c r="E300" s="3" t="s">
        <v>2712</v>
      </c>
      <c r="F300" s="3" t="s">
        <v>2208</v>
      </c>
      <c r="G300" s="3" t="s">
        <v>2713</v>
      </c>
      <c r="H300" s="5">
        <v>6.4000000000000003E-3</v>
      </c>
      <c r="I300" s="5">
        <v>3.0000000000000001E-3</v>
      </c>
      <c r="J300" s="3" t="s">
        <v>1674</v>
      </c>
      <c r="K300" s="3" t="str">
        <f t="shared" si="5"/>
        <v>U.S. Financials</v>
      </c>
    </row>
    <row r="301" spans="4:11" x14ac:dyDescent="0.45">
      <c r="D301" s="3" t="s">
        <v>2384</v>
      </c>
      <c r="E301" s="3" t="s">
        <v>2385</v>
      </c>
      <c r="F301" s="3" t="s">
        <v>1995</v>
      </c>
      <c r="G301" s="3" t="s">
        <v>2386</v>
      </c>
      <c r="H301" s="5">
        <v>4.5999999999999999E-3</v>
      </c>
      <c r="I301" s="5">
        <v>1.5E-3</v>
      </c>
      <c r="J301" s="3" t="s">
        <v>1809</v>
      </c>
      <c r="K301" s="3" t="str">
        <f t="shared" si="5"/>
        <v>Global Infrastructure</v>
      </c>
    </row>
    <row r="302" spans="4:11" x14ac:dyDescent="0.45">
      <c r="D302" s="3" t="s">
        <v>2694</v>
      </c>
      <c r="E302" s="3" t="s">
        <v>2695</v>
      </c>
      <c r="F302" s="3" t="s">
        <v>1887</v>
      </c>
      <c r="G302" s="3" t="s">
        <v>2696</v>
      </c>
      <c r="H302" s="5">
        <v>1.0200000000000001E-2</v>
      </c>
      <c r="I302" s="5">
        <v>3.5000000000000001E-3</v>
      </c>
      <c r="J302" s="3" t="s">
        <v>2697</v>
      </c>
      <c r="K302" s="3" t="str">
        <f t="shared" si="5"/>
        <v>U.S. Transportation</v>
      </c>
    </row>
    <row r="303" spans="4:11" x14ac:dyDescent="0.45">
      <c r="D303" s="3" t="s">
        <v>2529</v>
      </c>
      <c r="E303" s="3" t="s">
        <v>2530</v>
      </c>
      <c r="F303" s="3" t="s">
        <v>1995</v>
      </c>
      <c r="G303" s="3" t="s">
        <v>2531</v>
      </c>
      <c r="H303" s="5">
        <v>9.4999999999999998E-3</v>
      </c>
      <c r="I303" s="5">
        <v>2.3999999999999998E-3</v>
      </c>
      <c r="J303" s="3" t="s">
        <v>2532</v>
      </c>
      <c r="K303" s="3" t="str">
        <f t="shared" si="5"/>
        <v>U.S. Biotech</v>
      </c>
    </row>
    <row r="304" spans="4:11" x14ac:dyDescent="0.45">
      <c r="D304" s="3" t="s">
        <v>2504</v>
      </c>
      <c r="E304" s="3" t="s">
        <v>2505</v>
      </c>
      <c r="F304" s="3" t="s">
        <v>1995</v>
      </c>
      <c r="G304" s="3" t="s">
        <v>2506</v>
      </c>
      <c r="H304" s="5">
        <v>9.4999999999999998E-3</v>
      </c>
      <c r="I304" s="5">
        <v>2.5999999999999999E-3</v>
      </c>
      <c r="J304" s="3" t="s">
        <v>2507</v>
      </c>
      <c r="K304" s="3" t="str">
        <f t="shared" si="5"/>
        <v>U.S. Consumer Cyclicals</v>
      </c>
    </row>
    <row r="305" spans="4:11" x14ac:dyDescent="0.45">
      <c r="D305" s="3" t="s">
        <v>2720</v>
      </c>
      <c r="E305" s="3" t="s">
        <v>2721</v>
      </c>
      <c r="F305" s="3" t="s">
        <v>1995</v>
      </c>
      <c r="G305" s="3" t="s">
        <v>2722</v>
      </c>
      <c r="H305" s="5">
        <v>9.4999999999999998E-3</v>
      </c>
      <c r="I305" s="5">
        <v>4.8999999999999998E-3</v>
      </c>
      <c r="J305" s="3" t="s">
        <v>2723</v>
      </c>
      <c r="K305" s="3" t="str">
        <f t="shared" si="5"/>
        <v>U.S. Consumer Non-cyclicals</v>
      </c>
    </row>
    <row r="306" spans="4:11" x14ac:dyDescent="0.45">
      <c r="D306" s="3" t="s">
        <v>2645</v>
      </c>
      <c r="E306" s="3" t="s">
        <v>2646</v>
      </c>
      <c r="F306" s="3" t="s">
        <v>1995</v>
      </c>
      <c r="G306" s="3" t="s">
        <v>2647</v>
      </c>
      <c r="H306" s="5">
        <v>9.4999999999999998E-3</v>
      </c>
      <c r="I306" s="5">
        <v>2.3999999999999998E-3</v>
      </c>
      <c r="J306" s="3" t="s">
        <v>2648</v>
      </c>
      <c r="K306" s="3" t="str">
        <f t="shared" si="5"/>
        <v>U.S. Utilities</v>
      </c>
    </row>
    <row r="307" spans="4:11" x14ac:dyDescent="0.45">
      <c r="D307" s="3" t="s">
        <v>2096</v>
      </c>
      <c r="E307" s="3" t="s">
        <v>2097</v>
      </c>
      <c r="F307" s="3" t="s">
        <v>1995</v>
      </c>
      <c r="G307" s="3" t="s">
        <v>2098</v>
      </c>
      <c r="H307" s="5">
        <v>9.4999999999999998E-3</v>
      </c>
      <c r="I307" s="5">
        <v>1.1000000000000001E-3</v>
      </c>
      <c r="J307" s="3" t="s">
        <v>2099</v>
      </c>
      <c r="K307" s="3" t="str">
        <f t="shared" si="5"/>
        <v>U.S. Real Estate</v>
      </c>
    </row>
    <row r="308" spans="4:11" x14ac:dyDescent="0.45">
      <c r="D308" s="3" t="s">
        <v>2674</v>
      </c>
      <c r="E308" s="3" t="s">
        <v>2675</v>
      </c>
      <c r="F308" s="3" t="s">
        <v>2676</v>
      </c>
      <c r="G308" s="3" t="s">
        <v>2677</v>
      </c>
      <c r="H308" s="5">
        <v>7.4999999999999997E-3</v>
      </c>
      <c r="I308" s="5">
        <v>1.9E-3</v>
      </c>
      <c r="J308" s="3" t="s">
        <v>1705</v>
      </c>
      <c r="K308" s="3" t="str">
        <f t="shared" si="5"/>
        <v>U.S. MLPs</v>
      </c>
    </row>
    <row r="309" spans="4:11" x14ac:dyDescent="0.45">
      <c r="D309" s="3" t="s">
        <v>2311</v>
      </c>
      <c r="E309" s="3" t="s">
        <v>2312</v>
      </c>
      <c r="F309" s="3" t="s">
        <v>1995</v>
      </c>
      <c r="G309" s="3" t="s">
        <v>2313</v>
      </c>
      <c r="H309" s="5">
        <v>9.4999999999999998E-3</v>
      </c>
      <c r="I309" s="5">
        <v>6.9999999999999999E-4</v>
      </c>
      <c r="J309" s="3" t="s">
        <v>2314</v>
      </c>
      <c r="K309" s="3" t="str">
        <f t="shared" si="5"/>
        <v>U.S. Semiconductors</v>
      </c>
    </row>
    <row r="310" spans="4:11" x14ac:dyDescent="0.45">
      <c r="D310" s="3" t="s">
        <v>2639</v>
      </c>
      <c r="E310" s="3" t="s">
        <v>2640</v>
      </c>
      <c r="F310" s="3" t="s">
        <v>2402</v>
      </c>
      <c r="G310" s="3" t="s">
        <v>2641</v>
      </c>
      <c r="H310" s="5">
        <v>9.4999999999999998E-3</v>
      </c>
      <c r="I310" s="5">
        <v>1.9E-3</v>
      </c>
      <c r="J310" s="3" t="s">
        <v>1734</v>
      </c>
      <c r="K310" s="3" t="str">
        <f t="shared" si="5"/>
        <v>U.S. Utilities</v>
      </c>
    </row>
    <row r="311" spans="4:11" x14ac:dyDescent="0.45">
      <c r="D311" s="3" t="s">
        <v>2792</v>
      </c>
      <c r="E311" s="3" t="s">
        <v>2793</v>
      </c>
      <c r="F311" s="3" t="s">
        <v>1887</v>
      </c>
      <c r="G311" s="3" t="s">
        <v>2794</v>
      </c>
      <c r="H311" s="5">
        <v>1.09E-2</v>
      </c>
      <c r="I311" s="5">
        <v>8.9999999999999998E-4</v>
      </c>
      <c r="J311" s="3" t="s">
        <v>2648</v>
      </c>
      <c r="K311" s="3" t="str">
        <f t="shared" si="5"/>
        <v>U.S. Utilities</v>
      </c>
    </row>
    <row r="312" spans="4:11" x14ac:dyDescent="0.45">
      <c r="D312" s="3" t="s">
        <v>2577</v>
      </c>
      <c r="E312" s="3" t="s">
        <v>2578</v>
      </c>
      <c r="F312" s="3" t="s">
        <v>1995</v>
      </c>
      <c r="G312" s="3" t="s">
        <v>2579</v>
      </c>
      <c r="H312" s="5">
        <v>9.4999999999999998E-3</v>
      </c>
      <c r="I312" s="5">
        <v>2.7000000000000001E-3</v>
      </c>
      <c r="J312" s="3" t="s">
        <v>2580</v>
      </c>
      <c r="K312" s="3" t="str">
        <f t="shared" si="5"/>
        <v>U.S. Industrials</v>
      </c>
    </row>
    <row r="313" spans="4:11" x14ac:dyDescent="0.45">
      <c r="D313" s="3" t="s">
        <v>1993</v>
      </c>
      <c r="E313" s="3" t="s">
        <v>1994</v>
      </c>
      <c r="F313" s="3" t="s">
        <v>1995</v>
      </c>
      <c r="G313" s="3" t="s">
        <v>1996</v>
      </c>
      <c r="H313" s="5">
        <v>9.4999999999999998E-3</v>
      </c>
      <c r="I313" s="5">
        <v>6.9999999999999999E-4</v>
      </c>
      <c r="J313" s="3" t="s">
        <v>1888</v>
      </c>
      <c r="K313" s="3" t="str">
        <f t="shared" si="5"/>
        <v>U.S. Financials</v>
      </c>
    </row>
    <row r="314" spans="4:11" x14ac:dyDescent="0.45">
      <c r="D314" s="3" t="s">
        <v>2356</v>
      </c>
      <c r="E314" s="3" t="s">
        <v>2357</v>
      </c>
      <c r="F314" s="3" t="s">
        <v>1995</v>
      </c>
      <c r="G314" s="3" t="s">
        <v>2358</v>
      </c>
      <c r="H314" s="5">
        <v>9.4999999999999998E-3</v>
      </c>
      <c r="I314" s="5">
        <v>6.0000000000000001E-3</v>
      </c>
      <c r="J314" s="3" t="s">
        <v>2359</v>
      </c>
      <c r="K314" s="3" t="str">
        <f t="shared" si="5"/>
        <v>U.S. Basic Materials</v>
      </c>
    </row>
    <row r="315" spans="4:11" x14ac:dyDescent="0.45">
      <c r="D315" s="3" t="s">
        <v>1823</v>
      </c>
      <c r="E315" s="3" t="s">
        <v>1824</v>
      </c>
      <c r="F315" s="3" t="s">
        <v>1676</v>
      </c>
      <c r="G315" s="3" t="s">
        <v>1825</v>
      </c>
      <c r="H315" s="5">
        <v>1E-3</v>
      </c>
      <c r="I315" s="5">
        <v>4.0000000000000002E-4</v>
      </c>
      <c r="J315" s="3" t="s">
        <v>1772</v>
      </c>
      <c r="K315" s="3" t="str">
        <f t="shared" si="5"/>
        <v>U.S. Basic Materials</v>
      </c>
    </row>
    <row r="316" spans="4:11" x14ac:dyDescent="0.45">
      <c r="D316" s="3" t="s">
        <v>1789</v>
      </c>
      <c r="E316" s="3" t="s">
        <v>1790</v>
      </c>
      <c r="F316" s="3" t="s">
        <v>1676</v>
      </c>
      <c r="G316" s="3" t="s">
        <v>1791</v>
      </c>
      <c r="H316" s="5">
        <v>1E-3</v>
      </c>
      <c r="I316" s="5">
        <v>4.0000000000000002E-4</v>
      </c>
      <c r="J316" s="3" t="s">
        <v>1696</v>
      </c>
      <c r="K316" s="3" t="str">
        <f t="shared" si="5"/>
        <v>U.S. Consumer Cyclicals</v>
      </c>
    </row>
    <row r="317" spans="4:11" x14ac:dyDescent="0.45">
      <c r="D317" s="3" t="s">
        <v>1765</v>
      </c>
      <c r="E317" s="3" t="s">
        <v>1766</v>
      </c>
      <c r="F317" s="3" t="s">
        <v>1676</v>
      </c>
      <c r="G317" s="3" t="s">
        <v>1767</v>
      </c>
      <c r="H317" s="5">
        <v>1E-3</v>
      </c>
      <c r="I317" s="5">
        <v>2.9999999999999997E-4</v>
      </c>
      <c r="J317" s="3" t="s">
        <v>1714</v>
      </c>
      <c r="K317" s="3" t="str">
        <f t="shared" si="5"/>
        <v>U.S. Consumer Non-cyclicals</v>
      </c>
    </row>
    <row r="318" spans="4:11" x14ac:dyDescent="0.45">
      <c r="D318" s="3" t="s">
        <v>1762</v>
      </c>
      <c r="E318" s="3" t="s">
        <v>1763</v>
      </c>
      <c r="F318" s="3" t="s">
        <v>1676</v>
      </c>
      <c r="G318" s="3" t="s">
        <v>1764</v>
      </c>
      <c r="H318" s="5">
        <v>1E-3</v>
      </c>
      <c r="I318" s="5">
        <v>4.0000000000000002E-4</v>
      </c>
      <c r="J318" s="3" t="s">
        <v>1693</v>
      </c>
      <c r="K318" s="3" t="str">
        <f t="shared" si="5"/>
        <v>U.S. Energy</v>
      </c>
    </row>
    <row r="319" spans="4:11" x14ac:dyDescent="0.45">
      <c r="D319" s="3" t="s">
        <v>2453</v>
      </c>
      <c r="E319" s="3" t="s">
        <v>2454</v>
      </c>
      <c r="F319" s="3" t="s">
        <v>1717</v>
      </c>
      <c r="G319" s="3" t="s">
        <v>2455</v>
      </c>
      <c r="H319" s="5">
        <v>3.8999999999999998E-3</v>
      </c>
      <c r="I319" s="5">
        <v>4.4000000000000003E-3</v>
      </c>
      <c r="J319" s="3" t="s">
        <v>1989</v>
      </c>
      <c r="K319" s="3" t="str">
        <f t="shared" si="5"/>
        <v>Global Agriculture</v>
      </c>
    </row>
    <row r="320" spans="4:11" x14ac:dyDescent="0.45">
      <c r="D320" s="3" t="s">
        <v>1728</v>
      </c>
      <c r="E320" s="3" t="s">
        <v>1729</v>
      </c>
      <c r="F320" s="3" t="s">
        <v>1676</v>
      </c>
      <c r="G320" s="3" t="s">
        <v>1730</v>
      </c>
      <c r="H320" s="5">
        <v>1E-3</v>
      </c>
      <c r="I320" s="5">
        <v>2.9999999999999997E-4</v>
      </c>
      <c r="J320" s="3" t="s">
        <v>1674</v>
      </c>
      <c r="K320" s="3" t="str">
        <f t="shared" si="5"/>
        <v>U.S. Financials</v>
      </c>
    </row>
    <row r="321" spans="4:11" x14ac:dyDescent="0.45">
      <c r="D321" s="3" t="s">
        <v>1679</v>
      </c>
      <c r="E321" s="3" t="s">
        <v>1680</v>
      </c>
      <c r="F321" s="3" t="s">
        <v>1676</v>
      </c>
      <c r="G321" s="3" t="s">
        <v>1681</v>
      </c>
      <c r="H321" s="5">
        <v>1E-3</v>
      </c>
      <c r="I321" s="5">
        <v>2.9999999999999997E-4</v>
      </c>
      <c r="J321" s="3" t="s">
        <v>1682</v>
      </c>
      <c r="K321" s="3" t="str">
        <f t="shared" si="5"/>
        <v>U.S. Technology</v>
      </c>
    </row>
    <row r="322" spans="4:11" x14ac:dyDescent="0.45">
      <c r="D322" s="3" t="s">
        <v>1720</v>
      </c>
      <c r="E322" s="3" t="s">
        <v>1721</v>
      </c>
      <c r="F322" s="3" t="s">
        <v>1676</v>
      </c>
      <c r="G322" s="3" t="s">
        <v>1722</v>
      </c>
      <c r="H322" s="5">
        <v>1E-3</v>
      </c>
      <c r="I322" s="5">
        <v>2.9999999999999997E-4</v>
      </c>
      <c r="J322" s="3" t="s">
        <v>1689</v>
      </c>
      <c r="K322" s="3" t="str">
        <f t="shared" ref="K322:K360" si="6">TRIM(MID(J322,FIND(":",J322,1)+1,LEN(J322)))</f>
        <v>U.S. Health Care</v>
      </c>
    </row>
    <row r="323" spans="4:11" x14ac:dyDescent="0.45">
      <c r="D323" s="3" t="s">
        <v>1773</v>
      </c>
      <c r="E323" s="3" t="s">
        <v>1774</v>
      </c>
      <c r="F323" s="3" t="s">
        <v>1676</v>
      </c>
      <c r="G323" s="3" t="s">
        <v>1775</v>
      </c>
      <c r="H323" s="5">
        <v>1E-3</v>
      </c>
      <c r="I323" s="5">
        <v>4.0000000000000002E-4</v>
      </c>
      <c r="J323" s="3" t="s">
        <v>1700</v>
      </c>
      <c r="K323" s="3" t="str">
        <f t="shared" si="6"/>
        <v>U.S. Industrials</v>
      </c>
    </row>
    <row r="324" spans="4:11" x14ac:dyDescent="0.45">
      <c r="D324" s="3" t="s">
        <v>8</v>
      </c>
      <c r="E324" s="3" t="s">
        <v>1675</v>
      </c>
      <c r="F324" s="3" t="s">
        <v>1676</v>
      </c>
      <c r="G324" s="3" t="s">
        <v>1677</v>
      </c>
      <c r="H324" s="5">
        <v>1.1999999999999999E-3</v>
      </c>
      <c r="I324" s="5">
        <v>1E-4</v>
      </c>
      <c r="J324" s="3" t="s">
        <v>1678</v>
      </c>
      <c r="K324" s="3" t="str">
        <f t="shared" si="6"/>
        <v>U.S. Real Estate</v>
      </c>
    </row>
    <row r="325" spans="4:11" x14ac:dyDescent="0.45">
      <c r="D325" s="3" t="s">
        <v>1744</v>
      </c>
      <c r="E325" s="3" t="s">
        <v>1745</v>
      </c>
      <c r="F325" s="3" t="s">
        <v>1676</v>
      </c>
      <c r="G325" s="3" t="s">
        <v>1746</v>
      </c>
      <c r="H325" s="5">
        <v>1.4E-3</v>
      </c>
      <c r="I325" s="5">
        <v>5.0000000000000001E-4</v>
      </c>
      <c r="J325" s="3" t="s">
        <v>1747</v>
      </c>
      <c r="K325" s="3" t="str">
        <f t="shared" si="6"/>
        <v>Global Ex-U.S. Real Estate</v>
      </c>
    </row>
    <row r="326" spans="4:11" x14ac:dyDescent="0.45">
      <c r="D326" s="3" t="s">
        <v>1919</v>
      </c>
      <c r="E326" s="3" t="s">
        <v>1920</v>
      </c>
      <c r="F326" s="3" t="s">
        <v>1676</v>
      </c>
      <c r="G326" s="3" t="s">
        <v>1921</v>
      </c>
      <c r="H326" s="5">
        <v>1E-3</v>
      </c>
      <c r="I326" s="5">
        <v>5.9999999999999995E-4</v>
      </c>
      <c r="J326" s="3" t="s">
        <v>1805</v>
      </c>
      <c r="K326" s="3" t="str">
        <f t="shared" si="6"/>
        <v>U.S. Telecommunications</v>
      </c>
    </row>
    <row r="327" spans="4:11" x14ac:dyDescent="0.45">
      <c r="D327" s="3" t="s">
        <v>1795</v>
      </c>
      <c r="E327" s="3" t="s">
        <v>1796</v>
      </c>
      <c r="F327" s="3" t="s">
        <v>1676</v>
      </c>
      <c r="G327" s="3" t="s">
        <v>1797</v>
      </c>
      <c r="H327" s="5">
        <v>1E-3</v>
      </c>
      <c r="I327" s="5">
        <v>4.0000000000000002E-4</v>
      </c>
      <c r="J327" s="3" t="s">
        <v>1734</v>
      </c>
      <c r="K327" s="3" t="str">
        <f t="shared" si="6"/>
        <v>U.S. Utilities</v>
      </c>
    </row>
    <row r="328" spans="4:11" x14ac:dyDescent="0.45">
      <c r="D328" s="3" t="s">
        <v>2830</v>
      </c>
      <c r="E328" s="3" t="s">
        <v>2831</v>
      </c>
      <c r="F328" s="3" t="s">
        <v>1887</v>
      </c>
      <c r="G328" s="3" t="s">
        <v>2832</v>
      </c>
      <c r="H328" s="5">
        <v>1.0699999999999999E-2</v>
      </c>
      <c r="I328" s="5">
        <v>3.5000000000000001E-3</v>
      </c>
      <c r="J328" s="3" t="s">
        <v>2833</v>
      </c>
      <c r="K328" s="3" t="str">
        <f t="shared" si="6"/>
        <v>U.S. Banks</v>
      </c>
    </row>
    <row r="329" spans="4:11" x14ac:dyDescent="0.45">
      <c r="D329" s="3" t="s">
        <v>2048</v>
      </c>
      <c r="E329" s="3" t="s">
        <v>2049</v>
      </c>
      <c r="F329" s="3" t="s">
        <v>1717</v>
      </c>
      <c r="G329" s="3" t="s">
        <v>2050</v>
      </c>
      <c r="H329" s="5">
        <v>4.7999999999999996E-3</v>
      </c>
      <c r="I329" s="5">
        <v>4.4000000000000003E-3</v>
      </c>
      <c r="J329" s="3" t="s">
        <v>1747</v>
      </c>
      <c r="K329" s="3" t="str">
        <f t="shared" si="6"/>
        <v>Global Ex-U.S. Real Estate</v>
      </c>
    </row>
    <row r="330" spans="4:11" x14ac:dyDescent="0.45">
      <c r="D330" s="3" t="s">
        <v>2642</v>
      </c>
      <c r="E330" s="3" t="s">
        <v>2643</v>
      </c>
      <c r="F330" s="3" t="s">
        <v>1876</v>
      </c>
      <c r="G330" s="3" t="s">
        <v>2644</v>
      </c>
      <c r="H330" s="5">
        <v>3.2000000000000002E-3</v>
      </c>
      <c r="I330" s="5">
        <v>6.8999999999999999E-3</v>
      </c>
      <c r="J330" s="3" t="s">
        <v>1678</v>
      </c>
      <c r="K330" s="3" t="str">
        <f t="shared" si="6"/>
        <v>U.S. Real Estate</v>
      </c>
    </row>
    <row r="331" spans="4:11" x14ac:dyDescent="0.45">
      <c r="D331" s="3" t="s">
        <v>1878</v>
      </c>
      <c r="E331" s="3" t="s">
        <v>1879</v>
      </c>
      <c r="F331" s="3" t="s">
        <v>1672</v>
      </c>
      <c r="G331" s="3" t="s">
        <v>1880</v>
      </c>
      <c r="H331" s="5">
        <v>3.5000000000000001E-3</v>
      </c>
      <c r="I331" s="5">
        <v>5.9999999999999995E-4</v>
      </c>
      <c r="J331" s="3" t="s">
        <v>1738</v>
      </c>
      <c r="K331" s="3" t="str">
        <f t="shared" si="6"/>
        <v>U.S. Aerospace &amp; Defense</v>
      </c>
    </row>
    <row r="332" spans="4:11" x14ac:dyDescent="0.45">
      <c r="D332" s="3" t="s">
        <v>1748</v>
      </c>
      <c r="E332" s="3" t="s">
        <v>1749</v>
      </c>
      <c r="F332" s="3" t="s">
        <v>1672</v>
      </c>
      <c r="G332" s="3" t="s">
        <v>1750</v>
      </c>
      <c r="H332" s="5">
        <v>3.5000000000000001E-3</v>
      </c>
      <c r="I332" s="5">
        <v>2.9999999999999997E-4</v>
      </c>
      <c r="J332" s="3" t="s">
        <v>1719</v>
      </c>
      <c r="K332" s="3" t="str">
        <f t="shared" si="6"/>
        <v>U.S. Biotech</v>
      </c>
    </row>
    <row r="333" spans="4:11" x14ac:dyDescent="0.45">
      <c r="D333" s="3" t="s">
        <v>2135</v>
      </c>
      <c r="E333" s="3" t="s">
        <v>2136</v>
      </c>
      <c r="F333" s="3" t="s">
        <v>1672</v>
      </c>
      <c r="G333" s="3" t="s">
        <v>2137</v>
      </c>
      <c r="H333" s="5">
        <v>3.5000000000000001E-3</v>
      </c>
      <c r="I333" s="5">
        <v>2.8E-3</v>
      </c>
      <c r="J333" s="3" t="s">
        <v>1932</v>
      </c>
      <c r="K333" s="3" t="str">
        <f t="shared" si="6"/>
        <v>U.S. Health Care Providers &amp; Services</v>
      </c>
    </row>
    <row r="334" spans="4:11" x14ac:dyDescent="0.45">
      <c r="D334" s="3" t="s">
        <v>2245</v>
      </c>
      <c r="E334" s="3" t="s">
        <v>2246</v>
      </c>
      <c r="F334" s="3" t="s">
        <v>1672</v>
      </c>
      <c r="G334" s="3" t="s">
        <v>2247</v>
      </c>
      <c r="H334" s="5">
        <v>4.4999999999999997E-3</v>
      </c>
      <c r="I334" s="5">
        <v>2.8E-3</v>
      </c>
      <c r="J334" s="3" t="s">
        <v>1682</v>
      </c>
      <c r="K334" s="3" t="str">
        <f t="shared" si="6"/>
        <v>U.S. Technology</v>
      </c>
    </row>
    <row r="335" spans="4:11" x14ac:dyDescent="0.45">
      <c r="D335" s="3" t="s">
        <v>2681</v>
      </c>
      <c r="E335" s="3" t="s">
        <v>2682</v>
      </c>
      <c r="F335" s="3" t="s">
        <v>1672</v>
      </c>
      <c r="G335" s="3" t="s">
        <v>2683</v>
      </c>
      <c r="H335" s="5">
        <v>4.4999999999999997E-3</v>
      </c>
      <c r="I335" s="5">
        <v>2E-3</v>
      </c>
      <c r="J335" s="3" t="s">
        <v>1738</v>
      </c>
      <c r="K335" s="3" t="str">
        <f t="shared" si="6"/>
        <v>U.S. Aerospace &amp; Defense</v>
      </c>
    </row>
    <row r="336" spans="4:11" x14ac:dyDescent="0.45">
      <c r="D336" s="3" t="s">
        <v>2739</v>
      </c>
      <c r="E336" s="3" t="s">
        <v>2740</v>
      </c>
      <c r="F336" s="3" t="s">
        <v>1672</v>
      </c>
      <c r="G336" s="3" t="s">
        <v>2741</v>
      </c>
      <c r="H336" s="5">
        <v>4.4999999999999997E-3</v>
      </c>
      <c r="I336" s="5">
        <v>2.2000000000000001E-3</v>
      </c>
      <c r="J336" s="3" t="s">
        <v>1809</v>
      </c>
      <c r="K336" s="3" t="str">
        <f t="shared" si="6"/>
        <v>Global Infrastructure</v>
      </c>
    </row>
    <row r="337" spans="4:11" x14ac:dyDescent="0.45">
      <c r="D337" s="3" t="s">
        <v>2742</v>
      </c>
      <c r="E337" s="3" t="s">
        <v>2743</v>
      </c>
      <c r="F337" s="3" t="s">
        <v>1672</v>
      </c>
      <c r="G337" s="3" t="s">
        <v>2741</v>
      </c>
      <c r="H337" s="5">
        <v>4.4999999999999997E-3</v>
      </c>
      <c r="I337" s="5">
        <v>2.2000000000000001E-3</v>
      </c>
      <c r="J337" s="3" t="s">
        <v>2014</v>
      </c>
      <c r="K337" s="3" t="str">
        <f t="shared" si="6"/>
        <v>U.S. Transportation</v>
      </c>
    </row>
    <row r="338" spans="4:11" x14ac:dyDescent="0.45">
      <c r="D338" s="3" t="s">
        <v>1769</v>
      </c>
      <c r="E338" s="3" t="s">
        <v>1770</v>
      </c>
      <c r="F338" s="3" t="s">
        <v>1672</v>
      </c>
      <c r="G338" s="3" t="s">
        <v>1771</v>
      </c>
      <c r="H338" s="5">
        <v>1.2999999999999999E-3</v>
      </c>
      <c r="I338" s="5">
        <v>2.0000000000000001E-4</v>
      </c>
      <c r="J338" s="3" t="s">
        <v>1772</v>
      </c>
      <c r="K338" s="3" t="str">
        <f t="shared" si="6"/>
        <v>U.S. Basic Materials</v>
      </c>
    </row>
    <row r="339" spans="4:11" x14ac:dyDescent="0.45">
      <c r="D339" s="3" t="s">
        <v>1802</v>
      </c>
      <c r="E339" s="3" t="s">
        <v>1803</v>
      </c>
      <c r="F339" s="3" t="s">
        <v>1672</v>
      </c>
      <c r="G339" s="3" t="s">
        <v>1804</v>
      </c>
      <c r="H339" s="5">
        <v>1.2999999999999999E-3</v>
      </c>
      <c r="I339" s="5">
        <v>2.9999999999999997E-4</v>
      </c>
      <c r="J339" s="3" t="s">
        <v>1805</v>
      </c>
      <c r="K339" s="3" t="str">
        <f t="shared" si="6"/>
        <v>U.S. Telecommunications</v>
      </c>
    </row>
    <row r="340" spans="4:11" x14ac:dyDescent="0.45">
      <c r="D340" s="3" t="s">
        <v>1690</v>
      </c>
      <c r="E340" s="3" t="s">
        <v>1691</v>
      </c>
      <c r="F340" s="3" t="s">
        <v>1672</v>
      </c>
      <c r="G340" s="3" t="s">
        <v>1692</v>
      </c>
      <c r="H340" s="5">
        <v>1.2999999999999999E-3</v>
      </c>
      <c r="I340" s="5">
        <v>1E-4</v>
      </c>
      <c r="J340" s="3" t="s">
        <v>1693</v>
      </c>
      <c r="K340" s="3" t="str">
        <f t="shared" si="6"/>
        <v>U.S. Energy</v>
      </c>
    </row>
    <row r="341" spans="4:11" x14ac:dyDescent="0.45">
      <c r="D341" s="3" t="s">
        <v>1670</v>
      </c>
      <c r="E341" s="3" t="s">
        <v>1671</v>
      </c>
      <c r="F341" s="3" t="s">
        <v>1672</v>
      </c>
      <c r="G341" s="3" t="s">
        <v>1673</v>
      </c>
      <c r="H341" s="5">
        <v>1.2999999999999999E-3</v>
      </c>
      <c r="I341" s="5">
        <v>4.0000000000000002E-4</v>
      </c>
      <c r="J341" s="3" t="s">
        <v>1674</v>
      </c>
      <c r="K341" s="3" t="str">
        <f t="shared" si="6"/>
        <v>U.S. Financials</v>
      </c>
    </row>
    <row r="342" spans="4:11" x14ac:dyDescent="0.45">
      <c r="D342" s="3" t="s">
        <v>1697</v>
      </c>
      <c r="E342" s="3" t="s">
        <v>1698</v>
      </c>
      <c r="F342" s="3" t="s">
        <v>1672</v>
      </c>
      <c r="G342" s="3" t="s">
        <v>1699</v>
      </c>
      <c r="H342" s="5">
        <v>1.2999999999999999E-3</v>
      </c>
      <c r="I342" s="5">
        <v>1E-4</v>
      </c>
      <c r="J342" s="3" t="s">
        <v>1700</v>
      </c>
      <c r="K342" s="3" t="str">
        <f t="shared" si="6"/>
        <v>U.S. Industrials</v>
      </c>
    </row>
    <row r="343" spans="4:11" x14ac:dyDescent="0.45">
      <c r="D343" s="3" t="s">
        <v>1683</v>
      </c>
      <c r="E343" s="3" t="s">
        <v>1684</v>
      </c>
      <c r="F343" s="3" t="s">
        <v>1672</v>
      </c>
      <c r="G343" s="3" t="s">
        <v>1685</v>
      </c>
      <c r="H343" s="5">
        <v>1.2999999999999999E-3</v>
      </c>
      <c r="I343" s="5">
        <v>1E-4</v>
      </c>
      <c r="J343" s="3" t="s">
        <v>1682</v>
      </c>
      <c r="K343" s="3" t="str">
        <f t="shared" si="6"/>
        <v>U.S. Technology</v>
      </c>
    </row>
    <row r="344" spans="4:11" x14ac:dyDescent="0.45">
      <c r="D344" s="3" t="s">
        <v>1711</v>
      </c>
      <c r="E344" s="3" t="s">
        <v>1712</v>
      </c>
      <c r="F344" s="3" t="s">
        <v>1672</v>
      </c>
      <c r="G344" s="3" t="s">
        <v>1713</v>
      </c>
      <c r="H344" s="5">
        <v>1.2999999999999999E-3</v>
      </c>
      <c r="I344" s="5">
        <v>2.0000000000000001E-4</v>
      </c>
      <c r="J344" s="3" t="s">
        <v>1714</v>
      </c>
      <c r="K344" s="3" t="str">
        <f t="shared" si="6"/>
        <v>U.S. Consumer Non-cyclicals</v>
      </c>
    </row>
    <row r="345" spans="4:11" x14ac:dyDescent="0.45">
      <c r="D345" s="3" t="s">
        <v>1814</v>
      </c>
      <c r="E345" s="3" t="s">
        <v>1815</v>
      </c>
      <c r="F345" s="3" t="s">
        <v>1672</v>
      </c>
      <c r="G345" s="3" t="s">
        <v>1816</v>
      </c>
      <c r="H345" s="5">
        <v>1.2999999999999999E-3</v>
      </c>
      <c r="I345" s="5">
        <v>2.9999999999999997E-4</v>
      </c>
      <c r="J345" s="3" t="s">
        <v>1678</v>
      </c>
      <c r="K345" s="3" t="str">
        <f t="shared" si="6"/>
        <v>U.S. Real Estate</v>
      </c>
    </row>
    <row r="346" spans="4:11" x14ac:dyDescent="0.45">
      <c r="D346" s="3" t="s">
        <v>1731</v>
      </c>
      <c r="E346" s="3" t="s">
        <v>1732</v>
      </c>
      <c r="F346" s="3" t="s">
        <v>1672</v>
      </c>
      <c r="G346" s="3" t="s">
        <v>1733</v>
      </c>
      <c r="H346" s="5">
        <v>1.2999999999999999E-3</v>
      </c>
      <c r="I346" s="5">
        <v>2.0000000000000001E-4</v>
      </c>
      <c r="J346" s="3" t="s">
        <v>1734</v>
      </c>
      <c r="K346" s="3" t="str">
        <f t="shared" si="6"/>
        <v>U.S. Utilities</v>
      </c>
    </row>
    <row r="347" spans="4:11" x14ac:dyDescent="0.45">
      <c r="D347" s="3" t="s">
        <v>1686</v>
      </c>
      <c r="E347" s="3" t="s">
        <v>1687</v>
      </c>
      <c r="F347" s="3" t="s">
        <v>1672</v>
      </c>
      <c r="G347" s="3" t="s">
        <v>1688</v>
      </c>
      <c r="H347" s="5">
        <v>1.2999999999999999E-3</v>
      </c>
      <c r="I347" s="5">
        <v>1E-4</v>
      </c>
      <c r="J347" s="3" t="s">
        <v>1689</v>
      </c>
      <c r="K347" s="3" t="str">
        <f t="shared" si="6"/>
        <v>U.S. Health Care</v>
      </c>
    </row>
    <row r="348" spans="4:11" x14ac:dyDescent="0.45">
      <c r="D348" s="3" t="s">
        <v>26</v>
      </c>
      <c r="E348" s="3" t="s">
        <v>1694</v>
      </c>
      <c r="F348" s="3" t="s">
        <v>1672</v>
      </c>
      <c r="G348" s="3" t="s">
        <v>1695</v>
      </c>
      <c r="H348" s="5">
        <v>1.2999999999999999E-3</v>
      </c>
      <c r="I348" s="5">
        <v>1E-4</v>
      </c>
      <c r="J348" s="3" t="s">
        <v>1696</v>
      </c>
      <c r="K348" s="3" t="str">
        <f t="shared" si="6"/>
        <v>U.S. Consumer Cyclicals</v>
      </c>
    </row>
    <row r="349" spans="4:11" x14ac:dyDescent="0.45">
      <c r="D349" s="3" t="s">
        <v>1977</v>
      </c>
      <c r="E349" s="3" t="s">
        <v>1978</v>
      </c>
      <c r="F349" s="3" t="s">
        <v>1672</v>
      </c>
      <c r="G349" s="3" t="s">
        <v>1979</v>
      </c>
      <c r="H349" s="5">
        <v>3.5000000000000001E-3</v>
      </c>
      <c r="I349" s="5">
        <v>1.1999999999999999E-3</v>
      </c>
      <c r="J349" s="3" t="s">
        <v>1682</v>
      </c>
      <c r="K349" s="3" t="str">
        <f t="shared" si="6"/>
        <v>U.S. Technology</v>
      </c>
    </row>
    <row r="350" spans="4:11" x14ac:dyDescent="0.45">
      <c r="D350" s="3" t="s">
        <v>1785</v>
      </c>
      <c r="E350" s="3" t="s">
        <v>1786</v>
      </c>
      <c r="F350" s="3" t="s">
        <v>1672</v>
      </c>
      <c r="G350" s="3" t="s">
        <v>1787</v>
      </c>
      <c r="H350" s="5">
        <v>3.5000000000000001E-3</v>
      </c>
      <c r="I350" s="5">
        <v>2.0000000000000001E-4</v>
      </c>
      <c r="J350" s="3" t="s">
        <v>1788</v>
      </c>
      <c r="K350" s="3" t="str">
        <f t="shared" si="6"/>
        <v>U.S. Oil &amp; Gas Exploration &amp; Production</v>
      </c>
    </row>
    <row r="351" spans="4:11" x14ac:dyDescent="0.45">
      <c r="D351" s="3" t="s">
        <v>2073</v>
      </c>
      <c r="E351" s="3" t="s">
        <v>2074</v>
      </c>
      <c r="F351" s="3" t="s">
        <v>1672</v>
      </c>
      <c r="G351" s="3" t="s">
        <v>2075</v>
      </c>
      <c r="H351" s="5">
        <v>3.5000000000000001E-3</v>
      </c>
      <c r="I351" s="5">
        <v>2.5000000000000001E-3</v>
      </c>
      <c r="J351" s="3" t="s">
        <v>2076</v>
      </c>
      <c r="K351" s="3" t="str">
        <f t="shared" si="6"/>
        <v>U.S. Software</v>
      </c>
    </row>
    <row r="352" spans="4:11" x14ac:dyDescent="0.45">
      <c r="D352" s="3" t="s">
        <v>1835</v>
      </c>
      <c r="E352" s="3" t="s">
        <v>1836</v>
      </c>
      <c r="F352" s="3" t="s">
        <v>1717</v>
      </c>
      <c r="G352" s="3" t="s">
        <v>1837</v>
      </c>
      <c r="H352" s="5">
        <v>4.7000000000000002E-3</v>
      </c>
      <c r="I352" s="5">
        <v>1.1000000000000001E-3</v>
      </c>
      <c r="J352" s="3" t="s">
        <v>1819</v>
      </c>
      <c r="K352" s="3" t="str">
        <f t="shared" si="6"/>
        <v>Global Technology</v>
      </c>
    </row>
    <row r="353" spans="4:11" x14ac:dyDescent="0.45">
      <c r="D353" s="3" t="s">
        <v>2809</v>
      </c>
      <c r="E353" s="3" t="s">
        <v>2810</v>
      </c>
      <c r="F353" s="3" t="s">
        <v>1672</v>
      </c>
      <c r="G353" s="3" t="s">
        <v>2811</v>
      </c>
      <c r="H353" s="5">
        <v>3.5000000000000001E-3</v>
      </c>
      <c r="I353" s="5">
        <v>2.0999999999999999E-3</v>
      </c>
      <c r="J353" s="3" t="s">
        <v>2812</v>
      </c>
      <c r="K353" s="3" t="str">
        <f t="shared" si="6"/>
        <v>U.S. Technology Equipment</v>
      </c>
    </row>
    <row r="354" spans="4:11" x14ac:dyDescent="0.45">
      <c r="D354" s="3" t="s">
        <v>2112</v>
      </c>
      <c r="E354" s="3" t="s">
        <v>2113</v>
      </c>
      <c r="F354" s="3" t="s">
        <v>1672</v>
      </c>
      <c r="G354" s="3" t="s">
        <v>2114</v>
      </c>
      <c r="H354" s="5">
        <v>3.5000000000000001E-3</v>
      </c>
      <c r="I354" s="5">
        <v>1.6999999999999999E-3</v>
      </c>
      <c r="J354" s="3" t="s">
        <v>1805</v>
      </c>
      <c r="K354" s="3" t="str">
        <f t="shared" si="6"/>
        <v>U.S. Telecommunications</v>
      </c>
    </row>
    <row r="355" spans="4:11" x14ac:dyDescent="0.45">
      <c r="D355" s="3" t="s">
        <v>2272</v>
      </c>
      <c r="E355" s="3" t="s">
        <v>2273</v>
      </c>
      <c r="F355" s="3" t="s">
        <v>1672</v>
      </c>
      <c r="G355" s="3" t="s">
        <v>2274</v>
      </c>
      <c r="H355" s="5">
        <v>3.5000000000000001E-3</v>
      </c>
      <c r="I355" s="5">
        <v>1.6999999999999999E-3</v>
      </c>
      <c r="J355" s="3" t="s">
        <v>1727</v>
      </c>
      <c r="K355" s="3" t="str">
        <f t="shared" si="6"/>
        <v>U.S. Internet</v>
      </c>
    </row>
    <row r="356" spans="4:11" x14ac:dyDescent="0.45">
      <c r="D356" s="3" t="s">
        <v>2610</v>
      </c>
      <c r="E356" s="3" t="s">
        <v>2611</v>
      </c>
      <c r="F356" s="3" t="s">
        <v>1962</v>
      </c>
      <c r="G356" s="3" t="s">
        <v>2612</v>
      </c>
      <c r="H356" s="5">
        <v>6.4999999999999997E-3</v>
      </c>
      <c r="I356" s="5">
        <v>9.4000000000000004E-3</v>
      </c>
      <c r="J356" s="3" t="s">
        <v>2021</v>
      </c>
      <c r="K356" s="3" t="str">
        <f t="shared" si="6"/>
        <v>Global Renewable Energy</v>
      </c>
    </row>
    <row r="357" spans="4:11" x14ac:dyDescent="0.45">
      <c r="D357" s="3" t="s">
        <v>2581</v>
      </c>
      <c r="E357" s="3" t="s">
        <v>2582</v>
      </c>
      <c r="F357" s="3" t="s">
        <v>1708</v>
      </c>
      <c r="G357" s="3" t="s">
        <v>2583</v>
      </c>
      <c r="H357" s="5">
        <v>8.3000000000000001E-3</v>
      </c>
      <c r="I357" s="5">
        <v>7.4999999999999997E-3</v>
      </c>
      <c r="J357" s="3" t="s">
        <v>1705</v>
      </c>
      <c r="K357" s="3" t="str">
        <f t="shared" si="6"/>
        <v>U.S. MLPs</v>
      </c>
    </row>
    <row r="358" spans="4:11" x14ac:dyDescent="0.45">
      <c r="D358" s="3" t="s">
        <v>2319</v>
      </c>
      <c r="E358" s="3" t="s">
        <v>2320</v>
      </c>
      <c r="F358" s="3" t="s">
        <v>1708</v>
      </c>
      <c r="G358" s="3" t="s">
        <v>2321</v>
      </c>
      <c r="H358" s="5">
        <v>8.2000000000000007E-3</v>
      </c>
      <c r="I358" s="5">
        <v>3.5999999999999999E-3</v>
      </c>
      <c r="J358" s="3" t="s">
        <v>1705</v>
      </c>
      <c r="K358" s="3" t="str">
        <f t="shared" si="6"/>
        <v>U.S. MLPs</v>
      </c>
    </row>
    <row r="359" spans="4:11" x14ac:dyDescent="0.45">
      <c r="D359" s="3" t="s">
        <v>2777</v>
      </c>
      <c r="E359" s="3" t="s">
        <v>2778</v>
      </c>
      <c r="F359" s="3" t="s">
        <v>1995</v>
      </c>
      <c r="G359" s="3" t="s">
        <v>2779</v>
      </c>
      <c r="H359" s="5">
        <v>9.4999999999999998E-3</v>
      </c>
      <c r="I359" s="5">
        <v>4.1000000000000003E-3</v>
      </c>
      <c r="J359" s="3" t="s">
        <v>2244</v>
      </c>
      <c r="K359" s="3" t="str">
        <f t="shared" si="6"/>
        <v>U.S. Biotech</v>
      </c>
    </row>
    <row r="360" spans="4:11" x14ac:dyDescent="0.45">
      <c r="D360" s="3" t="s">
        <v>2281</v>
      </c>
      <c r="E360" s="3" t="s">
        <v>2282</v>
      </c>
      <c r="F360" s="3" t="s">
        <v>1887</v>
      </c>
      <c r="G360" s="3" t="s">
        <v>2283</v>
      </c>
      <c r="H360" s="5">
        <v>6.4999999999999997E-3</v>
      </c>
      <c r="I360" s="5">
        <v>3.8E-3</v>
      </c>
      <c r="J360" s="3" t="s">
        <v>1705</v>
      </c>
      <c r="K360" s="3" t="str">
        <f t="shared" si="6"/>
        <v>U.S. MLPs</v>
      </c>
    </row>
  </sheetData>
  <sortState ref="D1:J360">
    <sortCondition ref="D1:D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80" zoomScaleNormal="80" workbookViewId="0">
      <selection activeCell="A34" sqref="A34"/>
    </sheetView>
  </sheetViews>
  <sheetFormatPr defaultRowHeight="14.25" x14ac:dyDescent="0.45"/>
  <cols>
    <col min="2" max="2" width="11" bestFit="1" customWidth="1"/>
    <col min="3" max="3" width="14.265625" bestFit="1" customWidth="1"/>
    <col min="4" max="4" width="11.59765625" bestFit="1" customWidth="1"/>
  </cols>
  <sheetData>
    <row r="1" spans="1:5" x14ac:dyDescent="0.45">
      <c r="A1" s="1" t="s">
        <v>243</v>
      </c>
      <c r="B1" s="1" t="s">
        <v>244</v>
      </c>
      <c r="C1" s="1" t="s">
        <v>245</v>
      </c>
      <c r="D1" s="1" t="s">
        <v>246</v>
      </c>
    </row>
    <row r="2" spans="1:5" x14ac:dyDescent="0.45">
      <c r="A2" t="s">
        <v>69</v>
      </c>
      <c r="B2" s="6">
        <v>0.25</v>
      </c>
      <c r="C2" s="2">
        <v>41586</v>
      </c>
      <c r="D2" s="2">
        <v>42590</v>
      </c>
      <c r="E2" t="str">
        <f t="shared" ref="E2:E11" si="0">"update prices set open=open/"&amp;B2&amp;", high=high/"&amp;B2&amp;", low=low/"&amp;B2&amp;", close=close/"&amp;B2&amp;", adjclose=adjclose/"&amp;B2&amp;" where symbol='"&amp;A2&amp;"' and "&amp; IF(C2&lt;&gt;"","date&gt;='"&amp;YEAR(C2)&amp;"-"&amp;MONTH(C2)&amp;"-"&amp;DAY(C2)&amp;"'"&amp;" and date &lt;='"&amp;YEAR(D2)&amp;"-"&amp;MONTH(D2)&amp;"-"&amp;DAY(D2)&amp;"'","date &lt;='"&amp;YEAR(D2)&amp;"-"&amp;MONTH(D2)&amp;"-"&amp;DAY(D2)&amp;"'")</f>
        <v>update prices set open=open/0.25, high=high/0.25, low=low/0.25, close=close/0.25, adjclose=adjclose/0.25 where symbol='VXX' and date&gt;='2013-11-8' and date &lt;='2016-8-8'</v>
      </c>
    </row>
    <row r="3" spans="1:5" x14ac:dyDescent="0.45">
      <c r="A3" t="s">
        <v>247</v>
      </c>
      <c r="B3" s="6">
        <v>0.5</v>
      </c>
      <c r="C3" s="2"/>
      <c r="D3" s="2">
        <v>42534</v>
      </c>
      <c r="E3" t="str">
        <f t="shared" si="0"/>
        <v>update prices set open=open/0.5, high=high/0.5, low=low/0.5, close=close/0.5, adjclose=adjclose/0.5 where symbol='LNKD' and date &lt;='2016-6-13'</v>
      </c>
    </row>
    <row r="4" spans="1:5" x14ac:dyDescent="0.45">
      <c r="A4" s="3" t="s">
        <v>1391</v>
      </c>
      <c r="B4" s="6">
        <v>2</v>
      </c>
      <c r="C4" s="2">
        <v>41299</v>
      </c>
      <c r="D4" s="2">
        <v>41299</v>
      </c>
      <c r="E4" s="3" t="str">
        <f t="shared" si="0"/>
        <v>update prices set open=open/2, high=high/2, low=low/2, close=close/2, adjclose=adjclose/2 where symbol='GILD' and date&gt;='2013-1-25' and date &lt;='2013-1-25'</v>
      </c>
    </row>
    <row r="5" spans="1:5" x14ac:dyDescent="0.45">
      <c r="A5" s="3" t="s">
        <v>1395</v>
      </c>
      <c r="B5" s="6">
        <v>2</v>
      </c>
      <c r="C5" s="2"/>
      <c r="D5" s="2">
        <v>42902</v>
      </c>
      <c r="E5" s="3" t="str">
        <f t="shared" si="0"/>
        <v>update prices set open=open/2, high=high/2, low=low/2, close=close/2, adjclose=adjclose/2 where symbol='SPKE' and date &lt;='2017-6-16'</v>
      </c>
    </row>
    <row r="6" spans="1:5" x14ac:dyDescent="0.45">
      <c r="A6" s="3" t="s">
        <v>69</v>
      </c>
      <c r="B6" s="6">
        <v>0.25</v>
      </c>
      <c r="C6" s="2">
        <v>42591</v>
      </c>
      <c r="D6" s="2">
        <v>42969</v>
      </c>
      <c r="E6" t="str">
        <f t="shared" si="0"/>
        <v>update prices set open=open/0.25, high=high/0.25, low=low/0.25, close=close/0.25, adjclose=adjclose/0.25 where symbol='VXX' and date&gt;='2016-8-9' and date &lt;='2017-8-22'</v>
      </c>
    </row>
    <row r="7" spans="1:5" x14ac:dyDescent="0.45">
      <c r="A7" s="3" t="s">
        <v>69</v>
      </c>
      <c r="B7" s="6">
        <v>0.25</v>
      </c>
      <c r="C7" s="2">
        <v>42373</v>
      </c>
      <c r="D7" s="2">
        <v>42373</v>
      </c>
      <c r="E7" s="3" t="str">
        <f t="shared" si="0"/>
        <v>update prices set open=open/0.25, high=high/0.25, low=low/0.25, close=close/0.25, adjclose=adjclose/0.25 where symbol='VXX' and date&gt;='2016-1-4' and date &lt;='2016-1-4'</v>
      </c>
    </row>
    <row r="8" spans="1:5" x14ac:dyDescent="0.45">
      <c r="A8" s="3" t="s">
        <v>69</v>
      </c>
      <c r="B8" s="6">
        <v>0.25</v>
      </c>
      <c r="C8" s="2">
        <v>42373</v>
      </c>
      <c r="D8" s="2">
        <v>40490</v>
      </c>
      <c r="E8" s="3" t="str">
        <f t="shared" si="0"/>
        <v>update prices set open=open/0.25, high=high/0.25, low=low/0.25, close=close/0.25, adjclose=adjclose/0.25 where symbol='VXX' and date&gt;='2016-1-4' and date &lt;='2010-11-8'</v>
      </c>
    </row>
    <row r="9" spans="1:5" x14ac:dyDescent="0.45">
      <c r="A9" s="3" t="s">
        <v>240</v>
      </c>
      <c r="B9" s="6">
        <v>4</v>
      </c>
      <c r="C9" s="2">
        <v>4</v>
      </c>
      <c r="D9" s="2">
        <v>42679</v>
      </c>
      <c r="E9" t="str">
        <f t="shared" si="0"/>
        <v>update prices set open=open/4, high=high/4, low=low/4, close=close/4, adjclose=adjclose/4 where symbol='VIXM' and date&gt;='1900-1-4' and date &lt;='2016-11-5'</v>
      </c>
    </row>
    <row r="10" spans="1:5" x14ac:dyDescent="0.45">
      <c r="A10" s="3" t="s">
        <v>1438</v>
      </c>
      <c r="B10" s="6">
        <f>1/7</f>
        <v>0.14285714285714285</v>
      </c>
      <c r="C10" s="2"/>
      <c r="D10" s="2">
        <v>42145</v>
      </c>
      <c r="E10" s="3" t="str">
        <f t="shared" si="0"/>
        <v>update prices set open=open/0.142857142857143, high=high/0.142857142857143, low=low/0.142857142857143, close=close/0.142857142857143, adjclose=adjclose/0.142857142857143 where symbol='LXRX' and date &lt;='2015-5-21'</v>
      </c>
    </row>
    <row r="11" spans="1:5" x14ac:dyDescent="0.45">
      <c r="A11" s="3" t="s">
        <v>1439</v>
      </c>
      <c r="B11" s="6">
        <f>1221/2000</f>
        <v>0.61050000000000004</v>
      </c>
      <c r="C11" s="2"/>
      <c r="D11" s="2">
        <v>43040</v>
      </c>
      <c r="E11" t="str">
        <f t="shared" si="0"/>
        <v>update prices set open=open/0.6105, high=high/0.6105, low=low/0.6105, close=close/0.6105, adjclose=adjclose/0.6105 where symbol='TWO' and date &lt;='2017-11-1'</v>
      </c>
    </row>
    <row r="12" spans="1:5" x14ac:dyDescent="0.45">
      <c r="A12" s="3" t="s">
        <v>1440</v>
      </c>
      <c r="B12" s="6">
        <v>4</v>
      </c>
      <c r="C12" s="2"/>
      <c r="D12" s="2">
        <v>42066</v>
      </c>
      <c r="E12" s="3" t="str">
        <f>"update prices set open=open/"&amp;B12&amp;", high=high/"&amp;B12&amp;", low=low/"&amp;B12&amp;", close=close/"&amp;B12&amp;", adjclose=adjclose/"&amp;B12&amp;" where symbol='"&amp;A12&amp;"' and "&amp; IF(C12&lt;&gt;"","date&gt;='"&amp;YEAR(C12)&amp;"-"&amp;MONTH(C12)&amp;"-"&amp;DAY(C12)&amp;"'"&amp;" and date &lt;='"&amp;YEAR(D12)&amp;"-"&amp;MONTH(D12)&amp;"-"&amp;DAY(D12)&amp;"'","date &lt;='"&amp;YEAR(D12)&amp;"-"&amp;MONTH(D12)&amp;"-"&amp;DAY(D12)&amp;"'")</f>
        <v>update prices set open=open/4, high=high/4, low=low/4, close=close/4, adjclose=adjclose/4 where symbol='HBI' and date &lt;='2015-3-3'</v>
      </c>
    </row>
    <row r="13" spans="1:5" x14ac:dyDescent="0.45">
      <c r="A13" s="3" t="s">
        <v>1441</v>
      </c>
      <c r="B13" s="6">
        <v>2</v>
      </c>
      <c r="C13" s="2">
        <v>41666</v>
      </c>
      <c r="D13" s="2">
        <v>42212</v>
      </c>
      <c r="E13" t="str">
        <f t="shared" ref="E13:E23" si="1">"update prices set open=open/"&amp;B13&amp;", high=high/"&amp;B13&amp;", low=low/"&amp;B13&amp;", close=close/"&amp;B13&amp;", adjclose=adjclose/"&amp;B13&amp;" where symbol='"&amp;A13&amp;"' and "&amp; IF(C13&lt;&gt;"","date&gt;'"&amp;YEAR(C13)&amp;"-"&amp;MONTH(C13)&amp;"-"&amp;DAY(C13)&amp;"'"&amp;" and date &lt;='"&amp;YEAR(D13)&amp;"-"&amp;MONTH(D13)&amp;"-"&amp;DAY(D13)&amp;"'","date &lt;='"&amp;YEAR(D13)&amp;"-"&amp;MONTH(D13)&amp;"-"&amp;DAY(D13)&amp;"'")</f>
        <v>update prices set open=open/2, high=high/2, low=low/2, close=close/2, adjclose=adjclose/2 where symbol='ETE' and date&gt;'2014-1-27' and date &lt;='2015-7-27'</v>
      </c>
    </row>
    <row r="14" spans="1:5" x14ac:dyDescent="0.45">
      <c r="A14" s="3" t="s">
        <v>1441</v>
      </c>
      <c r="B14" s="6">
        <v>2</v>
      </c>
      <c r="C14" s="2"/>
      <c r="D14" s="2">
        <v>41666</v>
      </c>
      <c r="E14" s="3" t="str">
        <f t="shared" si="1"/>
        <v>update prices set open=open/2, high=high/2, low=low/2, close=close/2, adjclose=adjclose/2 where symbol='ETE' and date &lt;='2014-1-27'</v>
      </c>
    </row>
    <row r="15" spans="1:5" x14ac:dyDescent="0.45">
      <c r="A15" s="3" t="s">
        <v>1442</v>
      </c>
      <c r="B15" s="7">
        <f>1/15</f>
        <v>6.6666666666666666E-2</v>
      </c>
      <c r="C15" s="2"/>
      <c r="D15" s="2">
        <v>42404</v>
      </c>
      <c r="E15" s="3" t="str">
        <f t="shared" si="1"/>
        <v>update prices set open=open/0.0666666666666667, high=high/0.0666666666666667, low=low/0.0666666666666667, close=close/0.0666666666666667, adjclose=adjclose/0.0666666666666667 where symbol='IO' and date &lt;='2016-2-4'</v>
      </c>
    </row>
    <row r="16" spans="1:5" x14ac:dyDescent="0.45">
      <c r="A16" s="3" t="s">
        <v>1443</v>
      </c>
      <c r="B16" s="6">
        <v>2</v>
      </c>
      <c r="C16" s="2"/>
      <c r="D16" s="2">
        <v>42198</v>
      </c>
      <c r="E16" s="3" t="str">
        <f t="shared" si="1"/>
        <v>update prices set open=open/2, high=high/2, low=low/2, close=close/2, adjclose=adjclose/2 where symbol='KR' and date &lt;='2015-7-13'</v>
      </c>
    </row>
    <row r="17" spans="1:18" x14ac:dyDescent="0.45">
      <c r="A17" s="3" t="s">
        <v>1446</v>
      </c>
      <c r="B17" s="6">
        <v>2</v>
      </c>
      <c r="C17" s="2"/>
      <c r="D17" s="2">
        <v>41715</v>
      </c>
      <c r="E17" s="3" t="str">
        <f t="shared" si="1"/>
        <v>update prices set open=open/2, high=high/2, low=low/2, close=close/2, adjclose=adjclose/2 where symbol='ADES' and date &lt;='2014-3-17'</v>
      </c>
    </row>
    <row r="18" spans="1:18" x14ac:dyDescent="0.45">
      <c r="A18" s="3" t="s">
        <v>1447</v>
      </c>
      <c r="B18" s="6">
        <f>1/7</f>
        <v>0.14285714285714285</v>
      </c>
      <c r="C18" s="2"/>
      <c r="D18" s="2">
        <v>42949</v>
      </c>
      <c r="E18" s="3" t="str">
        <f t="shared" si="1"/>
        <v>update prices set open=open/0.142857142857143, high=high/0.142857142857143, low=low/0.142857142857143, close=close/0.142857142857143, adjclose=adjclose/0.142857142857143 where symbol='SVU' and date &lt;='2017-8-2'</v>
      </c>
    </row>
    <row r="19" spans="1:18" x14ac:dyDescent="0.45">
      <c r="A19" s="3" t="s">
        <v>1455</v>
      </c>
      <c r="B19" s="6">
        <v>2</v>
      </c>
      <c r="D19" s="2">
        <v>43235</v>
      </c>
      <c r="E19" s="3" t="str">
        <f t="shared" si="1"/>
        <v>update prices set open=open/2, high=high/2, low=low/2, close=close/2, adjclose=adjclose/2 where symbol='HLF' and date &lt;='2018-5-15'</v>
      </c>
      <c r="F19" s="4"/>
    </row>
    <row r="20" spans="1:18" x14ac:dyDescent="0.45">
      <c r="A20" s="3" t="s">
        <v>3024</v>
      </c>
      <c r="B20" s="6">
        <f>1/10</f>
        <v>0.1</v>
      </c>
      <c r="D20" s="2">
        <v>43354</v>
      </c>
      <c r="E20" s="3" t="str">
        <f t="shared" si="1"/>
        <v>update prices set open=open/0.1, high=high/0.1, low=low/0.1, close=close/0.1, adjclose=adjclose/0.1 where symbol='VVUS' and date &lt;='2018-9-11'</v>
      </c>
    </row>
    <row r="21" spans="1:18" x14ac:dyDescent="0.45">
      <c r="A21" s="3" t="s">
        <v>3031</v>
      </c>
      <c r="B21" s="6">
        <f>1/2.662968</f>
        <v>0.37552084741536512</v>
      </c>
      <c r="D21" s="2">
        <v>42689</v>
      </c>
      <c r="E21" t="str">
        <f t="shared" si="1"/>
        <v>update prices set open=open/0.375520847415365, high=high/0.375520847415365, low=low/0.375520847415365, close=close/0.375520847415365, adjclose=adjclose/0.375520847415365 where symbol='PAGP' and date &lt;='2016-11-15'</v>
      </c>
    </row>
    <row r="22" spans="1:18" x14ac:dyDescent="0.45">
      <c r="A22" s="3" t="s">
        <v>3035</v>
      </c>
      <c r="B22" s="6">
        <v>0.5</v>
      </c>
      <c r="C22" s="2"/>
      <c r="D22" s="2">
        <v>42779</v>
      </c>
      <c r="E22" s="3" t="str">
        <f t="shared" si="1"/>
        <v>update prices set open=open/0.5, high=high/0.5, low=low/0.5, close=close/0.5, adjclose=adjclose/0.5 where symbol='BTI' and date &lt;='2017-2-13'</v>
      </c>
    </row>
    <row r="23" spans="1:18" x14ac:dyDescent="0.45">
      <c r="A23" s="3" t="s">
        <v>3047</v>
      </c>
      <c r="B23" s="6">
        <f>3/2</f>
        <v>1.5</v>
      </c>
      <c r="D23" s="2">
        <v>42853</v>
      </c>
      <c r="E23" t="str">
        <f t="shared" si="1"/>
        <v>update prices set open=open/1.5, high=high/1.5, low=low/1.5, close=close/1.5, adjclose=adjclose/1.5 where symbol='ETP' and date &lt;='2017-4-28'</v>
      </c>
    </row>
    <row r="24" spans="1:18" x14ac:dyDescent="0.45">
      <c r="A24" s="3" t="s">
        <v>3053</v>
      </c>
      <c r="B24" s="6">
        <v>0.5</v>
      </c>
      <c r="C24" s="3"/>
      <c r="D24" s="2">
        <v>43619</v>
      </c>
      <c r="E24" s="3" t="str">
        <f t="shared" ref="E24:E30" si="2">"update prices set open=open/"&amp;B24&amp;", high=high/"&amp;B24&amp;", low=low/"&amp;B24&amp;", close=close/"&amp;B24&amp;", adjclose=adjclose/"&amp;B24&amp;" where symbol='"&amp;A24&amp;"' and "&amp; IF(C24&lt;&gt;"","date&gt;'"&amp;YEAR(C24)&amp;"-"&amp;MONTH(C24)&amp;"-"&amp;DAY(C24)&amp;"'"&amp;" and date &lt;='"&amp;YEAR(D24)&amp;"-"&amp;MONTH(D24)&amp;"-"&amp;DAY(D24)&amp;"'","date &lt;='"&amp;YEAR(D24)&amp;"-"&amp;MONTH(D24)&amp;"-"&amp;DAY(D24)&amp;"'")</f>
        <v>update prices set open=open/0.5, high=high/0.5, low=low/0.5, close=close/0.5, adjclose=adjclose/0.5 where symbol='FFIN' and date &lt;='2019-6-3'</v>
      </c>
    </row>
    <row r="25" spans="1:18" x14ac:dyDescent="0.45">
      <c r="A25" s="3" t="s">
        <v>3060</v>
      </c>
      <c r="B25" s="6">
        <f>2671/1000</f>
        <v>2.6709999999999998</v>
      </c>
      <c r="D25" s="2">
        <v>43509</v>
      </c>
      <c r="E25" s="3" t="str">
        <f t="shared" si="2"/>
        <v>update prices set open=open/2.671, high=high/2.671, low=low/2.671, close=close/2.671, adjclose=adjclose/2.671 where symbol='NFX' and date &lt;='2019-2-13'</v>
      </c>
    </row>
    <row r="26" spans="1:18" x14ac:dyDescent="0.45">
      <c r="A26" s="3" t="s">
        <v>3076</v>
      </c>
      <c r="B26" s="7">
        <v>8</v>
      </c>
      <c r="C26" s="2"/>
      <c r="D26" s="2">
        <v>43791</v>
      </c>
      <c r="E26" t="str">
        <f t="shared" si="2"/>
        <v>update prices set open=open/8, high=high/8, low=low/8, close=close/8, adjclose=adjclose/8 where symbol='TNK' and date &lt;='2019-11-22'</v>
      </c>
    </row>
    <row r="27" spans="1:18" x14ac:dyDescent="0.45">
      <c r="A27" s="3" t="s">
        <v>3077</v>
      </c>
      <c r="B27" s="6">
        <v>4</v>
      </c>
      <c r="C27" s="2"/>
      <c r="D27" s="2">
        <v>44071</v>
      </c>
      <c r="E27" t="str">
        <f t="shared" si="2"/>
        <v>update prices set open=open/4, high=high/4, low=low/4, close=close/4, adjclose=adjclose/4 where symbol='AAPL' and date &lt;='2020-8-28'</v>
      </c>
    </row>
    <row r="28" spans="1:18" x14ac:dyDescent="0.45">
      <c r="A28" s="3" t="s">
        <v>3078</v>
      </c>
      <c r="B28" s="6">
        <v>5</v>
      </c>
      <c r="C28" s="2"/>
      <c r="D28" s="2">
        <v>44071</v>
      </c>
      <c r="E28" s="3" t="str">
        <f t="shared" si="2"/>
        <v>update prices set open=open/5, high=high/5, low=low/5, close=close/5, adjclose=adjclose/5 where symbol='TSLA' and date &lt;='2020-8-28'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45">
      <c r="A29" s="3" t="s">
        <v>1954</v>
      </c>
      <c r="B29" s="6">
        <v>2</v>
      </c>
      <c r="C29" s="2"/>
      <c r="D29" s="2">
        <v>44169</v>
      </c>
      <c r="E29" s="3" t="str">
        <f t="shared" si="2"/>
        <v>update prices set open=open/2, high=high/2, low=low/2, close=close/2, adjclose=adjclose/2 where symbol='IYJ' and date &lt;='2020-12-4'</v>
      </c>
    </row>
    <row r="30" spans="1:18" x14ac:dyDescent="0.45">
      <c r="A30" s="3" t="s">
        <v>3078</v>
      </c>
      <c r="B30" s="6">
        <v>0.33</v>
      </c>
      <c r="D30" s="2">
        <v>44797</v>
      </c>
      <c r="E30" s="3" t="str">
        <f t="shared" si="2"/>
        <v>update prices set open=open/0.33, high=high/0.33, low=low/0.33, close=close/0.33, adjclose=adjclose/0.33 where symbol='TSLA' and date &lt;='2022-8-24'</v>
      </c>
    </row>
    <row r="31" spans="1:18" x14ac:dyDescent="0.45">
      <c r="B31" s="6"/>
    </row>
    <row r="32" spans="1:18" x14ac:dyDescent="0.45">
      <c r="B32" s="6"/>
    </row>
    <row r="33" spans="2:5" x14ac:dyDescent="0.45">
      <c r="B33" s="6"/>
    </row>
    <row r="34" spans="2:5" x14ac:dyDescent="0.45">
      <c r="B34" s="6"/>
      <c r="E34">
        <f>892.69*B30</f>
        <v>294.58770000000004</v>
      </c>
    </row>
    <row r="35" spans="2:5" x14ac:dyDescent="0.45">
      <c r="B35" s="6"/>
    </row>
    <row r="36" spans="2:5" x14ac:dyDescent="0.45">
      <c r="B36" s="6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opLeftCell="D76" zoomScale="80" zoomScaleNormal="80" workbookViewId="0">
      <selection activeCell="H102" sqref="H102"/>
    </sheetView>
  </sheetViews>
  <sheetFormatPr defaultRowHeight="14.25" x14ac:dyDescent="0.45"/>
  <cols>
    <col min="1" max="1" width="24.265625" customWidth="1"/>
    <col min="2" max="2" width="37.265625" bestFit="1" customWidth="1"/>
    <col min="3" max="3" width="37.265625" style="3" customWidth="1"/>
    <col min="4" max="4" width="17.46484375" bestFit="1" customWidth="1"/>
    <col min="5" max="5" width="33.73046875" style="3" bestFit="1" customWidth="1"/>
    <col min="6" max="6" width="11.73046875" bestFit="1" customWidth="1"/>
    <col min="7" max="7" width="11.73046875" style="3" customWidth="1"/>
    <col min="8" max="8" width="140.1328125" bestFit="1" customWidth="1"/>
    <col min="9" max="9" width="11.73046875" bestFit="1" customWidth="1"/>
    <col min="11" max="11" width="36.73046875" bestFit="1" customWidth="1"/>
  </cols>
  <sheetData>
    <row r="1" spans="1:12" s="3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1666</v>
      </c>
      <c r="H1" s="1"/>
      <c r="I1" s="1"/>
      <c r="L1" s="3" t="s">
        <v>0</v>
      </c>
    </row>
    <row r="2" spans="1:12" x14ac:dyDescent="0.45">
      <c r="A2" s="3" t="s">
        <v>1459</v>
      </c>
      <c r="B2" s="3" t="s">
        <v>1559</v>
      </c>
      <c r="C2" s="3" t="s">
        <v>6</v>
      </c>
      <c r="D2" s="3" t="s">
        <v>44</v>
      </c>
      <c r="E2" s="3" t="s">
        <v>44</v>
      </c>
      <c r="F2" s="3" t="s">
        <v>56</v>
      </c>
      <c r="G2" s="3" t="b">
        <f>ISNA(VLOOKUP(A2,$L$2:$L$76,1,FALSE))</f>
        <v>1</v>
      </c>
      <c r="H2" s="3" t="str">
        <f>IF(G2=FALSE,"","insert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"'"&amp;F2&amp;"'")&amp;");")</f>
        <v>insert into securitymaster(symbol,company,cik,sector,industry,security_type)values('AVLR','Avalara',null,'Technology','Technology','EQUITY');</v>
      </c>
      <c r="I2" s="3"/>
      <c r="K2" t="str">
        <f>IF(G2=TRUE,"MK LOADALLPRICESSYMBOL /SYMBOL:"&amp;A2,"")</f>
        <v>MK LOADALLPRICESSYMBOL /SYMBOL:AVLR</v>
      </c>
      <c r="L2" t="s">
        <v>1532</v>
      </c>
    </row>
    <row r="3" spans="1:12" x14ac:dyDescent="0.45">
      <c r="A3" s="3" t="s">
        <v>1460</v>
      </c>
      <c r="B3" s="3" t="s">
        <v>1560</v>
      </c>
      <c r="C3" s="3" t="s">
        <v>6</v>
      </c>
      <c r="D3" s="3" t="s">
        <v>1658</v>
      </c>
      <c r="E3" s="3" t="s">
        <v>1658</v>
      </c>
      <c r="F3" s="3" t="s">
        <v>56</v>
      </c>
      <c r="G3" s="3" t="b">
        <f t="shared" ref="G3:G66" si="0">ISNA(VLOOKUP(A3,$L$2:$L$76,1,FALSE))</f>
        <v>1</v>
      </c>
      <c r="H3" s="3" t="str">
        <f t="shared" ref="H3:H66" si="1">IF(G3=FALSE,"","insert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"'"&amp;F3&amp;"'")&amp;");")</f>
        <v>insert into securitymaster(symbol,company,cik,sector,industry,security_type)values('NEW','Puxin Ltd.',null,'Consumer Services','Consumer Services','EQUITY');</v>
      </c>
      <c r="K3" s="3" t="str">
        <f t="shared" ref="K3:K66" si="2">IF(G3=TRUE,"MK LOADALLPRICESSYMBOL /SYMBOL:"&amp;A3,"")</f>
        <v>MK LOADALLPRICESSYMBOL /SYMBOL:NEW</v>
      </c>
      <c r="L3" t="s">
        <v>1526</v>
      </c>
    </row>
    <row r="4" spans="1:12" x14ac:dyDescent="0.45">
      <c r="A4" s="3" t="s">
        <v>1461</v>
      </c>
      <c r="B4" s="3" t="s">
        <v>1561</v>
      </c>
      <c r="C4" s="3" t="s">
        <v>6</v>
      </c>
      <c r="D4" s="3" t="s">
        <v>1659</v>
      </c>
      <c r="E4" s="3" t="s">
        <v>1659</v>
      </c>
      <c r="F4" s="3" t="s">
        <v>56</v>
      </c>
      <c r="G4" s="3" t="b">
        <f t="shared" si="0"/>
        <v>1</v>
      </c>
      <c r="H4" s="3" t="str">
        <f t="shared" si="1"/>
        <v>insert into securitymaster(symbol,company,cik,sector,industry,security_type)values('VRCA','Verrica Pharmaceuticals',null,'Health Care','Health Care','EQUITY');</v>
      </c>
      <c r="K4" s="3" t="str">
        <f t="shared" si="2"/>
        <v>MK LOADALLPRICESSYMBOL /SYMBOL:VRCA</v>
      </c>
      <c r="L4" t="s">
        <v>1557</v>
      </c>
    </row>
    <row r="5" spans="1:12" x14ac:dyDescent="0.45">
      <c r="A5" s="3" t="s">
        <v>1462</v>
      </c>
      <c r="B5" s="3" t="s">
        <v>1562</v>
      </c>
      <c r="C5" s="3" t="s">
        <v>6</v>
      </c>
      <c r="D5" s="3" t="s">
        <v>1658</v>
      </c>
      <c r="E5" s="3" t="s">
        <v>1658</v>
      </c>
      <c r="F5" s="3" t="s">
        <v>56</v>
      </c>
      <c r="G5" s="3" t="b">
        <f t="shared" si="0"/>
        <v>1</v>
      </c>
      <c r="H5" s="3" t="str">
        <f t="shared" si="1"/>
        <v>insert into securitymaster(symbol,company,cik,sector,industry,security_type)values('CHRA','Charah Solutions',null,'Consumer Services','Consumer Services','EQUITY');</v>
      </c>
      <c r="K5" s="3" t="str">
        <f t="shared" si="2"/>
        <v>MK LOADALLPRICESSYMBOL /SYMBOL:CHRA</v>
      </c>
      <c r="L5" t="s">
        <v>1525</v>
      </c>
    </row>
    <row r="6" spans="1:12" x14ac:dyDescent="0.45">
      <c r="A6" s="3" t="s">
        <v>1463</v>
      </c>
      <c r="B6" s="3" t="s">
        <v>1563</v>
      </c>
      <c r="C6" s="3" t="s">
        <v>6</v>
      </c>
      <c r="D6" s="3" t="s">
        <v>1658</v>
      </c>
      <c r="E6" s="3" t="s">
        <v>1658</v>
      </c>
      <c r="F6" s="3" t="s">
        <v>56</v>
      </c>
      <c r="G6" s="3" t="b">
        <f t="shared" si="0"/>
        <v>1</v>
      </c>
      <c r="H6" s="3" t="str">
        <f t="shared" si="1"/>
        <v>insert into securitymaster(symbol,company,cik,sector,industry,security_type)values('USX','U.S. Xpress Enterprises',null,'Consumer Services','Consumer Services','EQUITY');</v>
      </c>
      <c r="K6" s="3" t="str">
        <f t="shared" si="2"/>
        <v>MK LOADALLPRICESSYMBOL /SYMBOL:USX</v>
      </c>
      <c r="L6" t="s">
        <v>1552</v>
      </c>
    </row>
    <row r="7" spans="1:12" x14ac:dyDescent="0.45">
      <c r="A7" s="3" t="s">
        <v>1464</v>
      </c>
      <c r="B7" s="3" t="s">
        <v>1564</v>
      </c>
      <c r="C7" s="3" t="s">
        <v>6</v>
      </c>
      <c r="D7" s="3" t="s">
        <v>1659</v>
      </c>
      <c r="E7" s="3" t="s">
        <v>1659</v>
      </c>
      <c r="F7" s="3" t="s">
        <v>56</v>
      </c>
      <c r="G7" s="3" t="b">
        <f t="shared" si="0"/>
        <v>1</v>
      </c>
      <c r="H7" s="3" t="str">
        <f t="shared" si="1"/>
        <v>insert into securitymaster(symbol,company,cik,sector,industry,security_type)values('MGTX','MeiraGTx Holdings plc',null,'Health Care','Health Care','EQUITY');</v>
      </c>
      <c r="K7" s="3" t="str">
        <f t="shared" si="2"/>
        <v>MK LOADALLPRICESSYMBOL /SYMBOL:MGTX</v>
      </c>
      <c r="L7" t="s">
        <v>1555</v>
      </c>
    </row>
    <row r="8" spans="1:12" x14ac:dyDescent="0.45">
      <c r="A8" s="3" t="s">
        <v>1465</v>
      </c>
      <c r="B8" s="3" t="s">
        <v>1565</v>
      </c>
      <c r="C8" s="3" t="s">
        <v>6</v>
      </c>
      <c r="D8" s="3" t="s">
        <v>1658</v>
      </c>
      <c r="E8" s="3" t="s">
        <v>1658</v>
      </c>
      <c r="F8" s="3" t="s">
        <v>56</v>
      </c>
      <c r="G8" s="3" t="b">
        <f t="shared" si="0"/>
        <v>1</v>
      </c>
      <c r="H8" s="3" t="str">
        <f t="shared" si="1"/>
        <v>insert into securitymaster(symbol,company,cik,sector,industry,security_type)values('AMBO','Ambow Education Holding',null,'Consumer Services','Consumer Services','EQUITY');</v>
      </c>
      <c r="K8" s="3" t="str">
        <f t="shared" si="2"/>
        <v>MK LOADALLPRICESSYMBOL /SYMBOL:AMBO</v>
      </c>
      <c r="L8" t="s">
        <v>1497</v>
      </c>
    </row>
    <row r="9" spans="1:12" x14ac:dyDescent="0.45">
      <c r="A9" s="3" t="s">
        <v>1466</v>
      </c>
      <c r="B9" s="3" t="s">
        <v>1566</v>
      </c>
      <c r="C9" s="3" t="s">
        <v>6</v>
      </c>
      <c r="D9" s="3" t="s">
        <v>1659</v>
      </c>
      <c r="E9" s="3" t="s">
        <v>1659</v>
      </c>
      <c r="F9" s="3" t="s">
        <v>56</v>
      </c>
      <c r="G9" s="3" t="b">
        <f t="shared" si="0"/>
        <v>1</v>
      </c>
      <c r="H9" s="3" t="str">
        <f t="shared" si="1"/>
        <v>insert into securitymaster(symbol,company,cik,sector,industry,security_type)values('ITRM','Iterum Therapeutics plc',null,'Health Care','Health Care','EQUITY');</v>
      </c>
      <c r="K9" s="3" t="str">
        <f t="shared" si="2"/>
        <v>MK LOADALLPRICESSYMBOL /SYMBOL:ITRM</v>
      </c>
      <c r="L9" t="s">
        <v>1509</v>
      </c>
    </row>
    <row r="10" spans="1:12" x14ac:dyDescent="0.45">
      <c r="A10" s="3" t="s">
        <v>1467</v>
      </c>
      <c r="B10" s="3" t="s">
        <v>1567</v>
      </c>
      <c r="C10" s="3" t="s">
        <v>6</v>
      </c>
      <c r="D10" s="3" t="s">
        <v>44</v>
      </c>
      <c r="E10" s="3" t="s">
        <v>44</v>
      </c>
      <c r="F10" s="3" t="s">
        <v>56</v>
      </c>
      <c r="G10" s="3" t="b">
        <f t="shared" si="0"/>
        <v>1</v>
      </c>
      <c r="H10" s="3" t="str">
        <f t="shared" si="1"/>
        <v>insert into securitymaster(symbol,company,cik,sector,industry,security_type)values('CLPS','CLPS Incorporation',null,'Technology','Technology','EQUITY');</v>
      </c>
      <c r="K10" s="3" t="str">
        <f t="shared" si="2"/>
        <v>MK LOADALLPRICESSYMBOL /SYMBOL:CLPS</v>
      </c>
      <c r="L10" t="s">
        <v>1508</v>
      </c>
    </row>
    <row r="11" spans="1:12" x14ac:dyDescent="0.45">
      <c r="A11" s="3" t="s">
        <v>1468</v>
      </c>
      <c r="B11" s="3" t="s">
        <v>1568</v>
      </c>
      <c r="C11" s="3" t="s">
        <v>6</v>
      </c>
      <c r="D11" s="3" t="s">
        <v>1658</v>
      </c>
      <c r="E11" s="3" t="s">
        <v>1658</v>
      </c>
      <c r="F11" s="3" t="s">
        <v>56</v>
      </c>
      <c r="G11" s="3" t="b">
        <f t="shared" si="0"/>
        <v>0</v>
      </c>
      <c r="H11" s="3" t="str">
        <f t="shared" si="1"/>
        <v/>
      </c>
      <c r="K11" s="3" t="str">
        <f t="shared" si="2"/>
        <v/>
      </c>
      <c r="L11" t="s">
        <v>1547</v>
      </c>
    </row>
    <row r="12" spans="1:12" x14ac:dyDescent="0.45">
      <c r="A12" s="3" t="s">
        <v>1469</v>
      </c>
      <c r="B12" s="3" t="s">
        <v>1569</v>
      </c>
      <c r="C12" s="3" t="s">
        <v>6</v>
      </c>
      <c r="D12" s="3" t="s">
        <v>1659</v>
      </c>
      <c r="E12" s="3" t="s">
        <v>1659</v>
      </c>
      <c r="F12" s="3" t="s">
        <v>56</v>
      </c>
      <c r="G12" s="3" t="b">
        <f t="shared" si="0"/>
        <v>0</v>
      </c>
      <c r="H12" s="3" t="str">
        <f t="shared" si="1"/>
        <v/>
      </c>
      <c r="K12" s="3" t="str">
        <f t="shared" si="2"/>
        <v/>
      </c>
      <c r="L12" t="s">
        <v>1520</v>
      </c>
    </row>
    <row r="13" spans="1:12" x14ac:dyDescent="0.45">
      <c r="A13" s="3" t="s">
        <v>1470</v>
      </c>
      <c r="B13" s="3" t="s">
        <v>1570</v>
      </c>
      <c r="C13" s="3" t="s">
        <v>6</v>
      </c>
      <c r="D13" s="3" t="s">
        <v>1659</v>
      </c>
      <c r="E13" s="3" t="s">
        <v>1659</v>
      </c>
      <c r="F13" s="3" t="s">
        <v>56</v>
      </c>
      <c r="G13" s="3" t="b">
        <f t="shared" si="0"/>
        <v>1</v>
      </c>
      <c r="H13" s="3" t="str">
        <f t="shared" si="1"/>
        <v>insert into securitymaster(symbol,company,cik,sector,industry,security_type)values('SRRK','Scholar Rock Holding',null,'Health Care','Health Care','EQUITY');</v>
      </c>
      <c r="K13" s="3" t="str">
        <f t="shared" si="2"/>
        <v>MK LOADALLPRICESSYMBOL /SYMBOL:SRRK</v>
      </c>
      <c r="L13" t="s">
        <v>1539</v>
      </c>
    </row>
    <row r="14" spans="1:12" x14ac:dyDescent="0.45">
      <c r="A14" s="3" t="s">
        <v>1471</v>
      </c>
      <c r="B14" s="3" t="s">
        <v>1571</v>
      </c>
      <c r="C14" s="3" t="s">
        <v>6</v>
      </c>
      <c r="D14" s="3" t="s">
        <v>1658</v>
      </c>
      <c r="E14" s="3" t="s">
        <v>1658</v>
      </c>
      <c r="F14" s="3" t="s">
        <v>56</v>
      </c>
      <c r="G14" s="3" t="b">
        <f t="shared" si="0"/>
        <v>0</v>
      </c>
      <c r="H14" s="3" t="str">
        <f t="shared" si="1"/>
        <v/>
      </c>
      <c r="K14" s="3" t="str">
        <f t="shared" si="2"/>
        <v/>
      </c>
      <c r="L14" t="s">
        <v>1479</v>
      </c>
    </row>
    <row r="15" spans="1:12" x14ac:dyDescent="0.45">
      <c r="A15" s="3" t="s">
        <v>1472</v>
      </c>
      <c r="B15" s="3" t="s">
        <v>1572</v>
      </c>
      <c r="C15" s="3" t="s">
        <v>6</v>
      </c>
      <c r="D15" s="3" t="s">
        <v>44</v>
      </c>
      <c r="E15" s="3" t="s">
        <v>44</v>
      </c>
      <c r="F15" s="3" t="s">
        <v>56</v>
      </c>
      <c r="G15" s="3" t="b">
        <f t="shared" si="0"/>
        <v>0</v>
      </c>
      <c r="H15" s="3" t="str">
        <f t="shared" si="1"/>
        <v/>
      </c>
      <c r="K15" s="3" t="str">
        <f t="shared" si="2"/>
        <v/>
      </c>
      <c r="L15" t="s">
        <v>1488</v>
      </c>
    </row>
    <row r="16" spans="1:12" x14ac:dyDescent="0.45">
      <c r="A16" s="3" t="s">
        <v>1473</v>
      </c>
      <c r="B16" s="3" t="s">
        <v>1573</v>
      </c>
      <c r="C16" s="3" t="s">
        <v>6</v>
      </c>
      <c r="D16" s="3" t="s">
        <v>44</v>
      </c>
      <c r="E16" s="3" t="s">
        <v>44</v>
      </c>
      <c r="F16" s="3" t="s">
        <v>56</v>
      </c>
      <c r="G16" s="3" t="b">
        <f t="shared" si="0"/>
        <v>0</v>
      </c>
      <c r="H16" s="3" t="str">
        <f t="shared" si="1"/>
        <v/>
      </c>
      <c r="K16" s="3" t="str">
        <f t="shared" si="2"/>
        <v/>
      </c>
      <c r="L16" t="s">
        <v>1512</v>
      </c>
    </row>
    <row r="17" spans="1:12" x14ac:dyDescent="0.45">
      <c r="A17" s="3" t="s">
        <v>1474</v>
      </c>
      <c r="B17" s="3" t="s">
        <v>1574</v>
      </c>
      <c r="C17" s="3" t="s">
        <v>6</v>
      </c>
      <c r="D17" s="3" t="s">
        <v>1660</v>
      </c>
      <c r="E17" s="3" t="s">
        <v>1660</v>
      </c>
      <c r="F17" s="3" t="s">
        <v>56</v>
      </c>
      <c r="G17" s="3" t="b">
        <f t="shared" si="0"/>
        <v>0</v>
      </c>
      <c r="H17" s="3" t="str">
        <f t="shared" si="1"/>
        <v/>
      </c>
      <c r="K17" s="3" t="str">
        <f t="shared" si="2"/>
        <v/>
      </c>
      <c r="L17" t="s">
        <v>1533</v>
      </c>
    </row>
    <row r="18" spans="1:12" x14ac:dyDescent="0.45">
      <c r="A18" s="3" t="s">
        <v>1475</v>
      </c>
      <c r="B18" s="3" t="s">
        <v>1575</v>
      </c>
      <c r="C18" s="3" t="s">
        <v>6</v>
      </c>
      <c r="D18" s="3" t="s">
        <v>1659</v>
      </c>
      <c r="E18" s="3" t="s">
        <v>1659</v>
      </c>
      <c r="F18" s="3" t="s">
        <v>56</v>
      </c>
      <c r="G18" s="3" t="b">
        <f t="shared" si="0"/>
        <v>1</v>
      </c>
      <c r="H18" s="3" t="str">
        <f t="shared" si="1"/>
        <v>insert into securitymaster(symbol,company,cik,sector,industry,security_type)values('EVLO','Evelo Biosciences',null,'Health Care','Health Care','EQUITY');</v>
      </c>
      <c r="K18" s="3" t="str">
        <f t="shared" si="2"/>
        <v>MK LOADALLPRICESSYMBOL /SYMBOL:EVLO</v>
      </c>
      <c r="L18" t="s">
        <v>1543</v>
      </c>
    </row>
    <row r="19" spans="1:12" x14ac:dyDescent="0.45">
      <c r="A19" s="3" t="s">
        <v>1476</v>
      </c>
      <c r="B19" s="3" t="s">
        <v>1576</v>
      </c>
      <c r="C19" s="3" t="s">
        <v>6</v>
      </c>
      <c r="D19" s="3" t="s">
        <v>1660</v>
      </c>
      <c r="E19" s="3" t="s">
        <v>1660</v>
      </c>
      <c r="F19" s="3" t="s">
        <v>56</v>
      </c>
      <c r="G19" s="3" t="b">
        <f t="shared" si="0"/>
        <v>0</v>
      </c>
      <c r="H19" s="3" t="str">
        <f t="shared" si="1"/>
        <v/>
      </c>
      <c r="K19" s="3" t="str">
        <f t="shared" si="2"/>
        <v/>
      </c>
      <c r="L19" t="s">
        <v>1502</v>
      </c>
    </row>
    <row r="20" spans="1:12" x14ac:dyDescent="0.45">
      <c r="A20" s="3" t="s">
        <v>1477</v>
      </c>
      <c r="B20" s="3" t="s">
        <v>1577</v>
      </c>
      <c r="C20" s="3" t="s">
        <v>6</v>
      </c>
      <c r="D20" s="3" t="s">
        <v>1659</v>
      </c>
      <c r="E20" s="3" t="s">
        <v>1659</v>
      </c>
      <c r="F20" s="3" t="s">
        <v>56</v>
      </c>
      <c r="G20" s="3" t="b">
        <f t="shared" si="0"/>
        <v>1</v>
      </c>
      <c r="H20" s="3" t="str">
        <f t="shared" si="1"/>
        <v>insert into securitymaster(symbol,company,cik,sector,industry,security_type)values('ASLN','ASLAN Pharmaceuticals Ltd.',null,'Health Care','Health Care','EQUITY');</v>
      </c>
      <c r="K20" s="3" t="str">
        <f t="shared" si="2"/>
        <v>MK LOADALLPRICESSYMBOL /SYMBOL:ASLN</v>
      </c>
      <c r="L20" t="s">
        <v>1541</v>
      </c>
    </row>
    <row r="21" spans="1:12" x14ac:dyDescent="0.45">
      <c r="A21" s="3" t="s">
        <v>1478</v>
      </c>
      <c r="B21" s="3" t="s">
        <v>1578</v>
      </c>
      <c r="C21" s="3" t="s">
        <v>6</v>
      </c>
      <c r="D21" s="3" t="s">
        <v>1660</v>
      </c>
      <c r="E21" s="3" t="s">
        <v>1660</v>
      </c>
      <c r="F21" s="3" t="s">
        <v>56</v>
      </c>
      <c r="G21" s="3" t="b">
        <f t="shared" si="0"/>
        <v>1</v>
      </c>
      <c r="H21" s="3" t="str">
        <f t="shared" si="1"/>
        <v>insert into securitymaster(symbol,company,cik,sector,industry,security_type)values('BCML','BayCom',null,'Financials','Financials','EQUITY');</v>
      </c>
      <c r="K21" s="3" t="str">
        <f t="shared" si="2"/>
        <v>MK LOADALLPRICESSYMBOL /SYMBOL:BCML</v>
      </c>
      <c r="L21" t="s">
        <v>1485</v>
      </c>
    </row>
    <row r="22" spans="1:12" x14ac:dyDescent="0.45">
      <c r="A22" s="3" t="s">
        <v>1479</v>
      </c>
      <c r="B22" s="3" t="s">
        <v>1579</v>
      </c>
      <c r="C22" s="3" t="s">
        <v>6</v>
      </c>
      <c r="D22" s="3" t="s">
        <v>44</v>
      </c>
      <c r="E22" s="3" t="s">
        <v>44</v>
      </c>
      <c r="F22" s="3" t="s">
        <v>56</v>
      </c>
      <c r="G22" s="3" t="b">
        <f t="shared" si="0"/>
        <v>0</v>
      </c>
      <c r="H22" s="3" t="str">
        <f t="shared" si="1"/>
        <v/>
      </c>
      <c r="K22" s="3" t="str">
        <f t="shared" si="2"/>
        <v/>
      </c>
      <c r="L22" t="s">
        <v>1515</v>
      </c>
    </row>
    <row r="23" spans="1:12" x14ac:dyDescent="0.45">
      <c r="A23" s="3" t="s">
        <v>1480</v>
      </c>
      <c r="B23" s="3" t="s">
        <v>1580</v>
      </c>
      <c r="C23" s="3" t="s">
        <v>6</v>
      </c>
      <c r="D23" s="3" t="s">
        <v>1658</v>
      </c>
      <c r="E23" s="3" t="s">
        <v>1658</v>
      </c>
      <c r="F23" s="3" t="s">
        <v>56</v>
      </c>
      <c r="G23" s="3" t="b">
        <f t="shared" si="0"/>
        <v>1</v>
      </c>
      <c r="H23" s="3" t="str">
        <f t="shared" si="1"/>
        <v>insert into securitymaster(symbol,company,cik,sector,industry,security_type)values('ROAD','Construction Partners',null,'Consumer Services','Consumer Services','EQUITY');</v>
      </c>
      <c r="K23" s="3" t="str">
        <f t="shared" si="2"/>
        <v>MK LOADALLPRICESSYMBOL /SYMBOL:ROAD</v>
      </c>
      <c r="L23" t="s">
        <v>1474</v>
      </c>
    </row>
    <row r="24" spans="1:12" x14ac:dyDescent="0.45">
      <c r="A24" s="3" t="s">
        <v>1481</v>
      </c>
      <c r="B24" s="3" t="s">
        <v>1581</v>
      </c>
      <c r="C24" s="3" t="s">
        <v>6</v>
      </c>
      <c r="D24" s="3" t="s">
        <v>1660</v>
      </c>
      <c r="E24" s="3" t="s">
        <v>1660</v>
      </c>
      <c r="F24" s="3" t="s">
        <v>56</v>
      </c>
      <c r="G24" s="3" t="b">
        <f t="shared" si="0"/>
        <v>1</v>
      </c>
      <c r="H24" s="3" t="str">
        <f t="shared" si="1"/>
        <v>insert into securitymaster(symbol,company,cik,sector,industry,security_type)values('STXB','Spirit of Texas Bancshares',null,'Financials','Financials','EQUITY');</v>
      </c>
      <c r="K24" s="3" t="str">
        <f t="shared" si="2"/>
        <v>MK LOADALLPRICESSYMBOL /SYMBOL:STXB</v>
      </c>
      <c r="L24" t="s">
        <v>1471</v>
      </c>
    </row>
    <row r="25" spans="1:12" x14ac:dyDescent="0.45">
      <c r="A25" s="3" t="s">
        <v>1482</v>
      </c>
      <c r="B25" s="3" t="s">
        <v>1582</v>
      </c>
      <c r="C25" s="3" t="s">
        <v>6</v>
      </c>
      <c r="D25" s="3" t="s">
        <v>1659</v>
      </c>
      <c r="E25" s="3" t="s">
        <v>1659</v>
      </c>
      <c r="F25" s="3" t="s">
        <v>56</v>
      </c>
      <c r="G25" s="3" t="b">
        <f t="shared" si="0"/>
        <v>0</v>
      </c>
      <c r="H25" s="3" t="str">
        <f t="shared" si="1"/>
        <v/>
      </c>
      <c r="K25" s="3" t="str">
        <f t="shared" si="2"/>
        <v/>
      </c>
      <c r="L25" t="s">
        <v>1529</v>
      </c>
    </row>
    <row r="26" spans="1:12" x14ac:dyDescent="0.45">
      <c r="A26" s="3" t="s">
        <v>1483</v>
      </c>
      <c r="B26" s="3" t="s">
        <v>1583</v>
      </c>
      <c r="C26" s="3" t="s">
        <v>6</v>
      </c>
      <c r="D26" s="3" t="s">
        <v>1659</v>
      </c>
      <c r="E26" s="3" t="s">
        <v>1659</v>
      </c>
      <c r="F26" s="3" t="s">
        <v>56</v>
      </c>
      <c r="G26" s="3" t="b">
        <f t="shared" si="0"/>
        <v>0</v>
      </c>
      <c r="H26" s="3" t="str">
        <f t="shared" si="1"/>
        <v/>
      </c>
      <c r="K26" s="3" t="str">
        <f t="shared" si="2"/>
        <v/>
      </c>
      <c r="L26" t="s">
        <v>1519</v>
      </c>
    </row>
    <row r="27" spans="1:12" x14ac:dyDescent="0.45">
      <c r="A27" s="3" t="s">
        <v>1484</v>
      </c>
      <c r="B27" s="3" t="s">
        <v>1584</v>
      </c>
      <c r="C27" s="3" t="s">
        <v>6</v>
      </c>
      <c r="D27" s="3" t="s">
        <v>1661</v>
      </c>
      <c r="E27" s="3" t="s">
        <v>1661</v>
      </c>
      <c r="F27" s="3" t="s">
        <v>56</v>
      </c>
      <c r="G27" s="3" t="b">
        <f t="shared" si="0"/>
        <v>0</v>
      </c>
      <c r="H27" s="3" t="str">
        <f t="shared" si="1"/>
        <v/>
      </c>
      <c r="K27" s="3" t="str">
        <f t="shared" si="2"/>
        <v/>
      </c>
      <c r="L27" t="s">
        <v>1501</v>
      </c>
    </row>
    <row r="28" spans="1:12" x14ac:dyDescent="0.45">
      <c r="A28" s="3" t="s">
        <v>1485</v>
      </c>
      <c r="B28" s="3" t="s">
        <v>1585</v>
      </c>
      <c r="C28" s="3" t="s">
        <v>6</v>
      </c>
      <c r="D28" s="3" t="s">
        <v>44</v>
      </c>
      <c r="E28" s="3" t="s">
        <v>44</v>
      </c>
      <c r="F28" s="3" t="s">
        <v>56</v>
      </c>
      <c r="G28" s="3" t="b">
        <f t="shared" si="0"/>
        <v>0</v>
      </c>
      <c r="H28" s="3" t="str">
        <f t="shared" si="1"/>
        <v/>
      </c>
      <c r="K28" s="3" t="str">
        <f t="shared" si="2"/>
        <v/>
      </c>
      <c r="L28" t="s">
        <v>1486</v>
      </c>
    </row>
    <row r="29" spans="1:12" x14ac:dyDescent="0.45">
      <c r="A29" s="3" t="s">
        <v>1486</v>
      </c>
      <c r="B29" s="3" t="s">
        <v>1586</v>
      </c>
      <c r="C29" s="3" t="s">
        <v>6</v>
      </c>
      <c r="D29" s="3" t="s">
        <v>1660</v>
      </c>
      <c r="E29" s="3" t="s">
        <v>1660</v>
      </c>
      <c r="F29" s="3" t="s">
        <v>56</v>
      </c>
      <c r="G29" s="3" t="b">
        <f t="shared" si="0"/>
        <v>0</v>
      </c>
      <c r="H29" s="3" t="str">
        <f t="shared" si="1"/>
        <v/>
      </c>
      <c r="K29" s="3" t="str">
        <f t="shared" si="2"/>
        <v/>
      </c>
      <c r="L29" t="s">
        <v>1468</v>
      </c>
    </row>
    <row r="30" spans="1:12" x14ac:dyDescent="0.45">
      <c r="A30" s="3" t="s">
        <v>1487</v>
      </c>
      <c r="B30" s="3" t="s">
        <v>1587</v>
      </c>
      <c r="C30" s="3" t="s">
        <v>6</v>
      </c>
      <c r="D30" s="3" t="s">
        <v>44</v>
      </c>
      <c r="E30" s="3" t="s">
        <v>44</v>
      </c>
      <c r="F30" s="3" t="s">
        <v>56</v>
      </c>
      <c r="G30" s="3" t="b">
        <f t="shared" si="0"/>
        <v>0</v>
      </c>
      <c r="H30" s="3" t="str">
        <f t="shared" si="1"/>
        <v/>
      </c>
      <c r="K30" s="3" t="str">
        <f t="shared" si="2"/>
        <v/>
      </c>
      <c r="L30" t="s">
        <v>1530</v>
      </c>
    </row>
    <row r="31" spans="1:12" x14ac:dyDescent="0.45">
      <c r="A31" s="3" t="s">
        <v>1488</v>
      </c>
      <c r="B31" s="3" t="s">
        <v>1588</v>
      </c>
      <c r="C31" s="3" t="s">
        <v>6</v>
      </c>
      <c r="D31" s="3" t="s">
        <v>44</v>
      </c>
      <c r="E31" s="3" t="s">
        <v>44</v>
      </c>
      <c r="F31" s="3" t="s">
        <v>56</v>
      </c>
      <c r="G31" s="3" t="b">
        <f t="shared" si="0"/>
        <v>0</v>
      </c>
      <c r="H31" s="3" t="str">
        <f t="shared" si="1"/>
        <v/>
      </c>
      <c r="K31" s="3" t="str">
        <f t="shared" si="2"/>
        <v/>
      </c>
      <c r="L31" t="s">
        <v>1516</v>
      </c>
    </row>
    <row r="32" spans="1:12" x14ac:dyDescent="0.45">
      <c r="A32" s="3" t="s">
        <v>1489</v>
      </c>
      <c r="B32" s="3" t="s">
        <v>1589</v>
      </c>
      <c r="C32" s="3" t="s">
        <v>6</v>
      </c>
      <c r="D32" s="3" t="s">
        <v>44</v>
      </c>
      <c r="E32" s="3" t="s">
        <v>44</v>
      </c>
      <c r="F32" s="3" t="s">
        <v>56</v>
      </c>
      <c r="G32" s="3" t="b">
        <f t="shared" si="0"/>
        <v>0</v>
      </c>
      <c r="H32" s="3" t="str">
        <f t="shared" si="1"/>
        <v/>
      </c>
      <c r="K32" s="3" t="str">
        <f t="shared" si="2"/>
        <v/>
      </c>
      <c r="L32" t="s">
        <v>1521</v>
      </c>
    </row>
    <row r="33" spans="1:12" x14ac:dyDescent="0.45">
      <c r="A33" s="3" t="s">
        <v>1490</v>
      </c>
      <c r="B33" s="3" t="s">
        <v>1590</v>
      </c>
      <c r="C33" s="3" t="s">
        <v>6</v>
      </c>
      <c r="D33" s="3" t="s">
        <v>1660</v>
      </c>
      <c r="E33" s="3" t="s">
        <v>1660</v>
      </c>
      <c r="F33" s="3" t="s">
        <v>56</v>
      </c>
      <c r="G33" s="3" t="b">
        <f t="shared" si="0"/>
        <v>0</v>
      </c>
      <c r="H33" s="3" t="str">
        <f t="shared" si="1"/>
        <v/>
      </c>
      <c r="K33" s="3" t="str">
        <f t="shared" si="2"/>
        <v/>
      </c>
      <c r="L33" t="s">
        <v>1473</v>
      </c>
    </row>
    <row r="34" spans="1:12" x14ac:dyDescent="0.45">
      <c r="A34" s="3" t="s">
        <v>1491</v>
      </c>
      <c r="B34" s="3" t="s">
        <v>1591</v>
      </c>
      <c r="C34" s="3" t="s">
        <v>6</v>
      </c>
      <c r="D34" s="3" t="s">
        <v>44</v>
      </c>
      <c r="E34" s="3" t="s">
        <v>44</v>
      </c>
      <c r="F34" s="3" t="s">
        <v>56</v>
      </c>
      <c r="G34" s="3" t="b">
        <f t="shared" si="0"/>
        <v>0</v>
      </c>
      <c r="H34" s="3" t="str">
        <f t="shared" si="1"/>
        <v/>
      </c>
      <c r="K34" s="3" t="str">
        <f t="shared" si="2"/>
        <v/>
      </c>
      <c r="L34" t="s">
        <v>1537</v>
      </c>
    </row>
    <row r="35" spans="1:12" x14ac:dyDescent="0.45">
      <c r="A35" s="3" t="s">
        <v>1492</v>
      </c>
      <c r="B35" s="3" t="s">
        <v>1592</v>
      </c>
      <c r="C35" s="3" t="s">
        <v>6</v>
      </c>
      <c r="D35" s="3" t="s">
        <v>1659</v>
      </c>
      <c r="E35" s="3" t="s">
        <v>1659</v>
      </c>
      <c r="F35" s="3" t="s">
        <v>56</v>
      </c>
      <c r="G35" s="3" t="b">
        <f t="shared" si="0"/>
        <v>0</v>
      </c>
      <c r="H35" s="3" t="str">
        <f t="shared" si="1"/>
        <v/>
      </c>
      <c r="K35" s="3" t="str">
        <f t="shared" si="2"/>
        <v/>
      </c>
      <c r="L35" t="s">
        <v>1535</v>
      </c>
    </row>
    <row r="36" spans="1:12" x14ac:dyDescent="0.45">
      <c r="A36" s="3" t="s">
        <v>1493</v>
      </c>
      <c r="B36" s="3" t="s">
        <v>1593</v>
      </c>
      <c r="C36" s="3" t="s">
        <v>6</v>
      </c>
      <c r="D36" s="3" t="s">
        <v>44</v>
      </c>
      <c r="E36" s="3" t="s">
        <v>44</v>
      </c>
      <c r="F36" s="3" t="s">
        <v>56</v>
      </c>
      <c r="G36" s="3" t="b">
        <f t="shared" si="0"/>
        <v>0</v>
      </c>
      <c r="H36" s="3" t="str">
        <f t="shared" si="1"/>
        <v/>
      </c>
      <c r="K36" s="3" t="str">
        <f t="shared" si="2"/>
        <v/>
      </c>
      <c r="L36" t="s">
        <v>1482</v>
      </c>
    </row>
    <row r="37" spans="1:12" x14ac:dyDescent="0.45">
      <c r="A37" s="3" t="s">
        <v>1494</v>
      </c>
      <c r="B37" s="3" t="s">
        <v>1594</v>
      </c>
      <c r="C37" s="3" t="s">
        <v>6</v>
      </c>
      <c r="D37" s="3" t="s">
        <v>1659</v>
      </c>
      <c r="E37" s="3" t="s">
        <v>1659</v>
      </c>
      <c r="F37" s="3" t="s">
        <v>56</v>
      </c>
      <c r="G37" s="3" t="b">
        <f t="shared" si="0"/>
        <v>1</v>
      </c>
      <c r="H37" s="3" t="str">
        <f t="shared" si="1"/>
        <v>insert into securitymaster(symbol,company,cik,sector,industry,security_type)values('GNPX','Genprex',null,'Health Care','Health Care','EQUITY');</v>
      </c>
      <c r="K37" s="3" t="str">
        <f t="shared" si="2"/>
        <v>MK LOADALLPRICESSYMBOL /SYMBOL:GNPX</v>
      </c>
      <c r="L37" t="s">
        <v>1495</v>
      </c>
    </row>
    <row r="38" spans="1:12" x14ac:dyDescent="0.45">
      <c r="A38" s="3" t="s">
        <v>1495</v>
      </c>
      <c r="B38" s="3" t="s">
        <v>1595</v>
      </c>
      <c r="C38" s="3" t="s">
        <v>6</v>
      </c>
      <c r="D38" s="3" t="s">
        <v>1662</v>
      </c>
      <c r="E38" s="3" t="s">
        <v>1662</v>
      </c>
      <c r="F38" s="3" t="s">
        <v>56</v>
      </c>
      <c r="G38" s="3" t="b">
        <f t="shared" si="0"/>
        <v>0</v>
      </c>
      <c r="H38" s="3" t="str">
        <f t="shared" si="1"/>
        <v/>
      </c>
      <c r="K38" s="3" t="str">
        <f t="shared" si="2"/>
        <v/>
      </c>
      <c r="L38" t="s">
        <v>1553</v>
      </c>
    </row>
    <row r="39" spans="1:12" x14ac:dyDescent="0.45">
      <c r="A39" s="3" t="s">
        <v>1496</v>
      </c>
      <c r="B39" s="3" t="s">
        <v>1596</v>
      </c>
      <c r="C39" s="3" t="s">
        <v>6</v>
      </c>
      <c r="D39" s="3" t="s">
        <v>1659</v>
      </c>
      <c r="E39" s="3" t="s">
        <v>1659</v>
      </c>
      <c r="F39" s="3" t="s">
        <v>56</v>
      </c>
      <c r="G39" s="3" t="b">
        <f t="shared" si="0"/>
        <v>1</v>
      </c>
      <c r="H39" s="3" t="str">
        <f t="shared" si="1"/>
        <v>insert into securitymaster(symbol,company,cik,sector,industry,security_type)values('UMRX','Unum Therapeutics',null,'Health Care','Health Care','EQUITY');</v>
      </c>
      <c r="K39" s="3" t="str">
        <f t="shared" si="2"/>
        <v>MK LOADALLPRICESSYMBOL /SYMBOL:UMRX</v>
      </c>
      <c r="L39" t="s">
        <v>1469</v>
      </c>
    </row>
    <row r="40" spans="1:12" x14ac:dyDescent="0.45">
      <c r="A40" s="3" t="s">
        <v>1497</v>
      </c>
      <c r="B40" s="3" t="s">
        <v>1597</v>
      </c>
      <c r="C40" s="3" t="s">
        <v>6</v>
      </c>
      <c r="D40" s="3" t="s">
        <v>44</v>
      </c>
      <c r="E40" s="3" t="s">
        <v>44</v>
      </c>
      <c r="F40" s="3" t="s">
        <v>56</v>
      </c>
      <c r="G40" s="3" t="b">
        <f t="shared" si="0"/>
        <v>0</v>
      </c>
      <c r="H40" s="3" t="str">
        <f t="shared" si="1"/>
        <v/>
      </c>
      <c r="K40" s="3" t="str">
        <f t="shared" si="2"/>
        <v/>
      </c>
      <c r="L40" t="s">
        <v>1489</v>
      </c>
    </row>
    <row r="41" spans="1:12" x14ac:dyDescent="0.45">
      <c r="A41" s="3" t="s">
        <v>1498</v>
      </c>
      <c r="B41" s="3" t="s">
        <v>1598</v>
      </c>
      <c r="C41" s="3" t="s">
        <v>6</v>
      </c>
      <c r="D41" s="3" t="s">
        <v>1659</v>
      </c>
      <c r="E41" s="3" t="s">
        <v>1659</v>
      </c>
      <c r="F41" s="3" t="s">
        <v>56</v>
      </c>
      <c r="G41" s="3" t="b">
        <f t="shared" si="0"/>
        <v>1</v>
      </c>
      <c r="H41" s="3" t="str">
        <f t="shared" si="1"/>
        <v>insert into securitymaster(symbol,company,cik,sector,industry,security_type)values('FIXX','Homology Medicines',null,'Health Care','Health Care','EQUITY');</v>
      </c>
      <c r="K41" s="3" t="str">
        <f t="shared" si="2"/>
        <v>MK LOADALLPRICESSYMBOL /SYMBOL:FIXX</v>
      </c>
      <c r="L41" t="s">
        <v>1542</v>
      </c>
    </row>
    <row r="42" spans="1:12" x14ac:dyDescent="0.45">
      <c r="A42" s="3" t="s">
        <v>1499</v>
      </c>
      <c r="B42" s="3" t="s">
        <v>1599</v>
      </c>
      <c r="C42" s="3" t="s">
        <v>6</v>
      </c>
      <c r="D42" s="3" t="s">
        <v>1658</v>
      </c>
      <c r="E42" s="3" t="s">
        <v>1658</v>
      </c>
      <c r="F42" s="3" t="s">
        <v>56</v>
      </c>
      <c r="G42" s="3" t="b">
        <f t="shared" si="0"/>
        <v>0</v>
      </c>
      <c r="H42" s="3" t="str">
        <f t="shared" si="1"/>
        <v/>
      </c>
      <c r="K42" s="3" t="str">
        <f t="shared" si="2"/>
        <v/>
      </c>
      <c r="L42" t="s">
        <v>1536</v>
      </c>
    </row>
    <row r="43" spans="1:12" x14ac:dyDescent="0.45">
      <c r="A43" s="3" t="s">
        <v>1500</v>
      </c>
      <c r="B43" s="3" t="s">
        <v>1600</v>
      </c>
      <c r="C43" s="3" t="s">
        <v>6</v>
      </c>
      <c r="D43" s="3" t="s">
        <v>1660</v>
      </c>
      <c r="E43" s="3" t="s">
        <v>1660</v>
      </c>
      <c r="F43" s="3" t="s">
        <v>56</v>
      </c>
      <c r="G43" s="3" t="b">
        <f t="shared" si="0"/>
        <v>1</v>
      </c>
      <c r="H43" s="3" t="str">
        <f t="shared" si="1"/>
        <v>insert into securitymaster(symbol,company,cik,sector,industry,security_type)values('OPBK','OP Bancorp',null,'Financials','Financials','EQUITY');</v>
      </c>
      <c r="K43" s="3" t="str">
        <f t="shared" si="2"/>
        <v>MK LOADALLPRICESSYMBOL /SYMBOL:OPBK</v>
      </c>
      <c r="L43" t="s">
        <v>1490</v>
      </c>
    </row>
    <row r="44" spans="1:12" x14ac:dyDescent="0.45">
      <c r="A44" s="3" t="s">
        <v>1501</v>
      </c>
      <c r="B44" s="3" t="s">
        <v>1601</v>
      </c>
      <c r="C44" s="3" t="s">
        <v>6</v>
      </c>
      <c r="D44" s="3" t="s">
        <v>1658</v>
      </c>
      <c r="E44" s="3" t="s">
        <v>1658</v>
      </c>
      <c r="F44" s="3" t="s">
        <v>56</v>
      </c>
      <c r="G44" s="3" t="b">
        <f t="shared" si="0"/>
        <v>0</v>
      </c>
      <c r="H44" s="3" t="str">
        <f t="shared" si="1"/>
        <v/>
      </c>
      <c r="K44" s="3" t="str">
        <f t="shared" si="2"/>
        <v/>
      </c>
      <c r="L44" t="s">
        <v>1538</v>
      </c>
    </row>
    <row r="45" spans="1:12" x14ac:dyDescent="0.45">
      <c r="A45" s="3" t="s">
        <v>1502</v>
      </c>
      <c r="B45" s="3" t="s">
        <v>1602</v>
      </c>
      <c r="C45" s="3" t="s">
        <v>6</v>
      </c>
      <c r="D45" s="3" t="s">
        <v>44</v>
      </c>
      <c r="E45" s="3" t="s">
        <v>44</v>
      </c>
      <c r="F45" s="3" t="s">
        <v>56</v>
      </c>
      <c r="G45" s="3" t="b">
        <f t="shared" si="0"/>
        <v>0</v>
      </c>
      <c r="H45" s="3" t="str">
        <f t="shared" si="1"/>
        <v/>
      </c>
      <c r="K45" s="3" t="str">
        <f t="shared" si="2"/>
        <v/>
      </c>
      <c r="L45" t="s">
        <v>1531</v>
      </c>
    </row>
    <row r="46" spans="1:12" x14ac:dyDescent="0.45">
      <c r="A46" s="3" t="s">
        <v>1503</v>
      </c>
      <c r="B46" s="3" t="s">
        <v>1603</v>
      </c>
      <c r="C46" s="3" t="s">
        <v>6</v>
      </c>
      <c r="D46" s="3" t="s">
        <v>1658</v>
      </c>
      <c r="E46" s="3" t="s">
        <v>1658</v>
      </c>
      <c r="F46" s="3" t="s">
        <v>56</v>
      </c>
      <c r="G46" s="3" t="b">
        <f t="shared" si="0"/>
        <v>0</v>
      </c>
      <c r="H46" s="3" t="str">
        <f t="shared" si="1"/>
        <v/>
      </c>
      <c r="K46" s="3" t="str">
        <f t="shared" si="2"/>
        <v/>
      </c>
      <c r="L46" t="s">
        <v>1534</v>
      </c>
    </row>
    <row r="47" spans="1:12" x14ac:dyDescent="0.45">
      <c r="A47" s="3" t="s">
        <v>1504</v>
      </c>
      <c r="B47" s="3" t="s">
        <v>1604</v>
      </c>
      <c r="C47" s="3" t="s">
        <v>6</v>
      </c>
      <c r="D47" s="3" t="s">
        <v>1660</v>
      </c>
      <c r="E47" s="3" t="s">
        <v>1660</v>
      </c>
      <c r="F47" s="3" t="s">
        <v>56</v>
      </c>
      <c r="G47" s="3" t="b">
        <f t="shared" si="0"/>
        <v>1</v>
      </c>
      <c r="H47" s="3" t="str">
        <f t="shared" si="1"/>
        <v>insert into securitymaster(symbol,company,cik,sector,industry,security_type)values('DNJR','Golden Bull Ltd.',null,'Financials','Financials','EQUITY');</v>
      </c>
      <c r="K47" s="3" t="str">
        <f t="shared" si="2"/>
        <v>MK LOADALLPRICESSYMBOL /SYMBOL:DNJR</v>
      </c>
      <c r="L47" t="s">
        <v>1540</v>
      </c>
    </row>
    <row r="48" spans="1:12" x14ac:dyDescent="0.45">
      <c r="A48" s="3" t="s">
        <v>1505</v>
      </c>
      <c r="B48" s="3" t="s">
        <v>1605</v>
      </c>
      <c r="C48" s="3" t="s">
        <v>6</v>
      </c>
      <c r="D48" s="3" t="s">
        <v>1660</v>
      </c>
      <c r="E48" s="3" t="s">
        <v>1660</v>
      </c>
      <c r="F48" s="3" t="s">
        <v>56</v>
      </c>
      <c r="G48" s="3" t="b">
        <f t="shared" si="0"/>
        <v>1</v>
      </c>
      <c r="H48" s="3" t="str">
        <f t="shared" si="1"/>
        <v>insert into securitymaster(symbol,company,cik,sector,industry,security_type)values('AIHS','Senmiao Technology',null,'Financials','Financials','EQUITY');</v>
      </c>
      <c r="K48" s="3" t="str">
        <f t="shared" si="2"/>
        <v>MK LOADALLPRICESSYMBOL /SYMBOL:AIHS</v>
      </c>
      <c r="L48" t="s">
        <v>1476</v>
      </c>
    </row>
    <row r="49" spans="1:12" x14ac:dyDescent="0.45">
      <c r="A49" s="3" t="s">
        <v>1506</v>
      </c>
      <c r="B49" s="3" t="s">
        <v>1606</v>
      </c>
      <c r="C49" s="3" t="s">
        <v>6</v>
      </c>
      <c r="D49" s="3" t="s">
        <v>44</v>
      </c>
      <c r="E49" s="3" t="s">
        <v>44</v>
      </c>
      <c r="F49" s="3" t="s">
        <v>56</v>
      </c>
      <c r="G49" s="3" t="b">
        <f t="shared" si="0"/>
        <v>0</v>
      </c>
      <c r="H49" s="3" t="str">
        <f t="shared" si="1"/>
        <v/>
      </c>
      <c r="K49" s="3" t="str">
        <f t="shared" si="2"/>
        <v/>
      </c>
      <c r="L49" t="s">
        <v>1544</v>
      </c>
    </row>
    <row r="50" spans="1:12" x14ac:dyDescent="0.45">
      <c r="A50" s="3" t="s">
        <v>1507</v>
      </c>
      <c r="B50" s="3" t="s">
        <v>1607</v>
      </c>
      <c r="C50" s="3" t="s">
        <v>6</v>
      </c>
      <c r="D50" s="3" t="s">
        <v>1659</v>
      </c>
      <c r="E50" s="3" t="s">
        <v>1659</v>
      </c>
      <c r="F50" s="3" t="s">
        <v>56</v>
      </c>
      <c r="G50" s="3" t="b">
        <f t="shared" si="0"/>
        <v>0</v>
      </c>
      <c r="H50" s="3" t="str">
        <f t="shared" si="1"/>
        <v/>
      </c>
      <c r="K50" s="3" t="str">
        <f t="shared" si="2"/>
        <v/>
      </c>
      <c r="L50" t="s">
        <v>1499</v>
      </c>
    </row>
    <row r="51" spans="1:12" x14ac:dyDescent="0.45">
      <c r="A51" s="3" t="s">
        <v>1508</v>
      </c>
      <c r="B51" s="3" t="s">
        <v>1608</v>
      </c>
      <c r="C51" s="3" t="s">
        <v>6</v>
      </c>
      <c r="D51" s="3" t="s">
        <v>1660</v>
      </c>
      <c r="E51" s="3" t="s">
        <v>1660</v>
      </c>
      <c r="F51" s="3" t="s">
        <v>56</v>
      </c>
      <c r="G51" s="3" t="b">
        <f t="shared" si="0"/>
        <v>0</v>
      </c>
      <c r="H51" s="3" t="str">
        <f t="shared" si="1"/>
        <v/>
      </c>
      <c r="K51" s="3" t="str">
        <f t="shared" si="2"/>
        <v/>
      </c>
      <c r="L51" t="s">
        <v>1522</v>
      </c>
    </row>
    <row r="52" spans="1:12" x14ac:dyDescent="0.45">
      <c r="A52" s="3" t="s">
        <v>1509</v>
      </c>
      <c r="B52" s="3" t="s">
        <v>1609</v>
      </c>
      <c r="C52" s="3" t="s">
        <v>6</v>
      </c>
      <c r="D52" s="3" t="s">
        <v>1659</v>
      </c>
      <c r="E52" s="3" t="s">
        <v>1659</v>
      </c>
      <c r="F52" s="3" t="s">
        <v>56</v>
      </c>
      <c r="G52" s="3" t="b">
        <f t="shared" si="0"/>
        <v>0</v>
      </c>
      <c r="H52" s="3" t="str">
        <f t="shared" si="1"/>
        <v/>
      </c>
      <c r="K52" s="3" t="str">
        <f t="shared" si="2"/>
        <v/>
      </c>
      <c r="L52" t="s">
        <v>1556</v>
      </c>
    </row>
    <row r="53" spans="1:12" x14ac:dyDescent="0.45">
      <c r="A53" s="3" t="s">
        <v>1510</v>
      </c>
      <c r="B53" s="3" t="s">
        <v>1610</v>
      </c>
      <c r="C53" s="3" t="s">
        <v>6</v>
      </c>
      <c r="D53" s="3" t="s">
        <v>1662</v>
      </c>
      <c r="E53" s="3" t="s">
        <v>1662</v>
      </c>
      <c r="F53" s="3" t="s">
        <v>56</v>
      </c>
      <c r="G53" s="3" t="b">
        <f t="shared" si="0"/>
        <v>1</v>
      </c>
      <c r="H53" s="3" t="str">
        <f t="shared" si="1"/>
        <v>insert into securitymaster(symbol,company,cik,sector,industry,security_type)values('FAMI','Farmmi',null,'Consumer Goods','Consumer Goods','EQUITY');</v>
      </c>
      <c r="K53" s="3" t="str">
        <f t="shared" si="2"/>
        <v>MK LOADALLPRICESSYMBOL /SYMBOL:FAMI</v>
      </c>
      <c r="L53" t="s">
        <v>1484</v>
      </c>
    </row>
    <row r="54" spans="1:12" x14ac:dyDescent="0.45">
      <c r="A54" s="3" t="s">
        <v>1511</v>
      </c>
      <c r="B54" s="3" t="s">
        <v>1611</v>
      </c>
      <c r="C54" s="3" t="s">
        <v>6</v>
      </c>
      <c r="D54" s="3" t="s">
        <v>1659</v>
      </c>
      <c r="E54" s="3" t="s">
        <v>1659</v>
      </c>
      <c r="F54" s="3" t="s">
        <v>56</v>
      </c>
      <c r="G54" s="3" t="b">
        <f t="shared" si="0"/>
        <v>1</v>
      </c>
      <c r="H54" s="3" t="str">
        <f t="shared" si="1"/>
        <v>insert into securitymaster(symbol,company,cik,sector,industry,security_type)values('MOTS','Motus GI Holdings',null,'Health Care','Health Care','EQUITY');</v>
      </c>
      <c r="K54" s="3" t="str">
        <f t="shared" si="2"/>
        <v>MK LOADALLPRICESSYMBOL /SYMBOL:MOTS</v>
      </c>
      <c r="L54" t="s">
        <v>1472</v>
      </c>
    </row>
    <row r="55" spans="1:12" x14ac:dyDescent="0.45">
      <c r="A55" s="3" t="s">
        <v>1512</v>
      </c>
      <c r="B55" s="3" t="s">
        <v>1612</v>
      </c>
      <c r="C55" s="3" t="s">
        <v>6</v>
      </c>
      <c r="D55" s="3" t="s">
        <v>44</v>
      </c>
      <c r="E55" s="3" t="s">
        <v>44</v>
      </c>
      <c r="F55" s="3" t="s">
        <v>56</v>
      </c>
      <c r="G55" s="3" t="b">
        <f t="shared" si="0"/>
        <v>0</v>
      </c>
      <c r="H55" s="3" t="str">
        <f t="shared" si="1"/>
        <v/>
      </c>
      <c r="K55" s="3" t="str">
        <f t="shared" si="2"/>
        <v/>
      </c>
      <c r="L55" t="s">
        <v>1491</v>
      </c>
    </row>
    <row r="56" spans="1:12" x14ac:dyDescent="0.45">
      <c r="A56" s="3" t="s">
        <v>1513</v>
      </c>
      <c r="B56" s="3" t="s">
        <v>1613</v>
      </c>
      <c r="C56" s="3" t="s">
        <v>6</v>
      </c>
      <c r="D56" s="3" t="s">
        <v>1661</v>
      </c>
      <c r="E56" s="3" t="s">
        <v>1661</v>
      </c>
      <c r="F56" s="3" t="s">
        <v>56</v>
      </c>
      <c r="G56" s="3" t="b">
        <f t="shared" si="0"/>
        <v>0</v>
      </c>
      <c r="H56" s="3" t="str">
        <f t="shared" si="1"/>
        <v/>
      </c>
      <c r="K56" s="3" t="str">
        <f t="shared" si="2"/>
        <v/>
      </c>
      <c r="L56" t="s">
        <v>1513</v>
      </c>
    </row>
    <row r="57" spans="1:12" x14ac:dyDescent="0.45">
      <c r="A57" s="3" t="s">
        <v>1514</v>
      </c>
      <c r="B57" s="3" t="s">
        <v>1614</v>
      </c>
      <c r="C57" s="3" t="s">
        <v>6</v>
      </c>
      <c r="D57" s="3" t="s">
        <v>1661</v>
      </c>
      <c r="E57" s="3" t="s">
        <v>1661</v>
      </c>
      <c r="F57" s="3" t="s">
        <v>56</v>
      </c>
      <c r="G57" s="3" t="b">
        <f t="shared" si="0"/>
        <v>0</v>
      </c>
      <c r="H57" s="3" t="str">
        <f t="shared" si="1"/>
        <v/>
      </c>
      <c r="K57" s="3" t="str">
        <f t="shared" si="2"/>
        <v/>
      </c>
      <c r="L57" t="s">
        <v>1545</v>
      </c>
    </row>
    <row r="58" spans="1:12" x14ac:dyDescent="0.45">
      <c r="A58" s="3" t="s">
        <v>1515</v>
      </c>
      <c r="B58" s="3" t="s">
        <v>1615</v>
      </c>
      <c r="C58" s="3" t="s">
        <v>6</v>
      </c>
      <c r="D58" s="3" t="s">
        <v>1659</v>
      </c>
      <c r="E58" s="3" t="s">
        <v>1659</v>
      </c>
      <c r="F58" s="3" t="s">
        <v>56</v>
      </c>
      <c r="G58" s="3" t="b">
        <f t="shared" si="0"/>
        <v>0</v>
      </c>
      <c r="H58" s="3" t="str">
        <f t="shared" si="1"/>
        <v/>
      </c>
      <c r="K58" s="3" t="str">
        <f t="shared" si="2"/>
        <v/>
      </c>
      <c r="L58" t="s">
        <v>1507</v>
      </c>
    </row>
    <row r="59" spans="1:12" x14ac:dyDescent="0.45">
      <c r="A59" s="3" t="s">
        <v>1516</v>
      </c>
      <c r="B59" s="3" t="s">
        <v>1616</v>
      </c>
      <c r="C59" s="3" t="s">
        <v>6</v>
      </c>
      <c r="D59" s="3" t="s">
        <v>44</v>
      </c>
      <c r="E59" s="3" t="s">
        <v>44</v>
      </c>
      <c r="F59" s="3" t="s">
        <v>56</v>
      </c>
      <c r="G59" s="3" t="b">
        <f t="shared" si="0"/>
        <v>0</v>
      </c>
      <c r="H59" s="3" t="str">
        <f t="shared" si="1"/>
        <v/>
      </c>
      <c r="K59" s="3" t="str">
        <f t="shared" si="2"/>
        <v/>
      </c>
      <c r="L59" t="s">
        <v>1548</v>
      </c>
    </row>
    <row r="60" spans="1:12" x14ac:dyDescent="0.45">
      <c r="A60" s="3" t="s">
        <v>1517</v>
      </c>
      <c r="B60" s="3" t="s">
        <v>1617</v>
      </c>
      <c r="C60" s="3" t="s">
        <v>6</v>
      </c>
      <c r="D60" s="3" t="s">
        <v>1660</v>
      </c>
      <c r="E60" s="3" t="s">
        <v>1660</v>
      </c>
      <c r="F60" s="3" t="s">
        <v>56</v>
      </c>
      <c r="G60" s="3" t="b">
        <f t="shared" si="0"/>
        <v>0</v>
      </c>
      <c r="H60" s="3" t="str">
        <f t="shared" si="1"/>
        <v/>
      </c>
      <c r="K60" s="3" t="str">
        <f t="shared" si="2"/>
        <v/>
      </c>
      <c r="L60" t="s">
        <v>1550</v>
      </c>
    </row>
    <row r="61" spans="1:12" x14ac:dyDescent="0.45">
      <c r="A61" s="3" t="s">
        <v>1518</v>
      </c>
      <c r="B61" s="3" t="s">
        <v>1618</v>
      </c>
      <c r="C61" s="3" t="s">
        <v>6</v>
      </c>
      <c r="D61" s="3" t="s">
        <v>1663</v>
      </c>
      <c r="E61" s="3" t="s">
        <v>1663</v>
      </c>
      <c r="F61" s="3" t="s">
        <v>56</v>
      </c>
      <c r="G61" s="3" t="b">
        <f t="shared" si="0"/>
        <v>1</v>
      </c>
      <c r="H61" s="3" t="str">
        <f t="shared" si="1"/>
        <v>insert into securitymaster(symbol,company,cik,sector,industry,security_type)values('CEPU','Central Puerto S.A.',null,'Utilities','Utilities','EQUITY');</v>
      </c>
      <c r="K61" s="3" t="str">
        <f t="shared" si="2"/>
        <v>MK LOADALLPRICESSYMBOL /SYMBOL:CEPU</v>
      </c>
      <c r="L61" t="s">
        <v>1549</v>
      </c>
    </row>
    <row r="62" spans="1:12" x14ac:dyDescent="0.45">
      <c r="A62" s="3" t="s">
        <v>1519</v>
      </c>
      <c r="B62" s="3" t="s">
        <v>1619</v>
      </c>
      <c r="C62" s="3" t="s">
        <v>6</v>
      </c>
      <c r="D62" s="3" t="s">
        <v>1661</v>
      </c>
      <c r="E62" s="3" t="s">
        <v>1661</v>
      </c>
      <c r="F62" s="3" t="s">
        <v>56</v>
      </c>
      <c r="G62" s="3" t="b">
        <f t="shared" si="0"/>
        <v>0</v>
      </c>
      <c r="H62" s="3" t="str">
        <f t="shared" si="1"/>
        <v/>
      </c>
      <c r="K62" s="3" t="str">
        <f t="shared" si="2"/>
        <v/>
      </c>
      <c r="L62" t="s">
        <v>1554</v>
      </c>
    </row>
    <row r="63" spans="1:12" x14ac:dyDescent="0.45">
      <c r="A63" s="3" t="s">
        <v>1520</v>
      </c>
      <c r="B63" s="3" t="s">
        <v>1620</v>
      </c>
      <c r="C63" s="3" t="s">
        <v>6</v>
      </c>
      <c r="D63" s="3" t="s">
        <v>1658</v>
      </c>
      <c r="E63" s="3" t="s">
        <v>1658</v>
      </c>
      <c r="F63" s="3" t="s">
        <v>56</v>
      </c>
      <c r="G63" s="3" t="b">
        <f t="shared" si="0"/>
        <v>0</v>
      </c>
      <c r="H63" s="3" t="str">
        <f t="shared" si="1"/>
        <v/>
      </c>
      <c r="K63" s="3" t="str">
        <f t="shared" si="2"/>
        <v/>
      </c>
      <c r="L63" t="s">
        <v>1551</v>
      </c>
    </row>
    <row r="64" spans="1:12" x14ac:dyDescent="0.45">
      <c r="A64" s="3" t="s">
        <v>1521</v>
      </c>
      <c r="B64" s="3" t="s">
        <v>1621</v>
      </c>
      <c r="C64" s="3" t="s">
        <v>6</v>
      </c>
      <c r="D64" s="3" t="s">
        <v>1658</v>
      </c>
      <c r="E64" s="3" t="s">
        <v>1658</v>
      </c>
      <c r="F64" s="3" t="s">
        <v>56</v>
      </c>
      <c r="G64" s="3" t="b">
        <f t="shared" si="0"/>
        <v>0</v>
      </c>
      <c r="H64" s="3" t="str">
        <f t="shared" si="1"/>
        <v/>
      </c>
      <c r="K64" s="3" t="str">
        <f t="shared" si="2"/>
        <v/>
      </c>
      <c r="L64" t="s">
        <v>1528</v>
      </c>
    </row>
    <row r="65" spans="1:12" x14ac:dyDescent="0.45">
      <c r="A65" s="3" t="s">
        <v>1522</v>
      </c>
      <c r="B65" s="3" t="s">
        <v>1622</v>
      </c>
      <c r="C65" s="3" t="s">
        <v>6</v>
      </c>
      <c r="D65" s="3" t="s">
        <v>44</v>
      </c>
      <c r="E65" s="3" t="s">
        <v>44</v>
      </c>
      <c r="F65" s="3" t="s">
        <v>56</v>
      </c>
      <c r="G65" s="3" t="b">
        <f t="shared" si="0"/>
        <v>0</v>
      </c>
      <c r="H65" s="3" t="str">
        <f t="shared" si="1"/>
        <v/>
      </c>
      <c r="K65" s="3" t="str">
        <f t="shared" si="2"/>
        <v/>
      </c>
      <c r="L65" t="s">
        <v>1523</v>
      </c>
    </row>
    <row r="66" spans="1:12" x14ac:dyDescent="0.45">
      <c r="A66" s="3" t="s">
        <v>1523</v>
      </c>
      <c r="B66" s="3" t="s">
        <v>1623</v>
      </c>
      <c r="C66" s="3" t="s">
        <v>6</v>
      </c>
      <c r="D66" s="3" t="s">
        <v>1659</v>
      </c>
      <c r="E66" s="3" t="s">
        <v>1659</v>
      </c>
      <c r="F66" s="3" t="s">
        <v>56</v>
      </c>
      <c r="G66" s="3" t="b">
        <f t="shared" si="0"/>
        <v>0</v>
      </c>
      <c r="H66" s="3" t="str">
        <f t="shared" si="1"/>
        <v/>
      </c>
      <c r="K66" s="3" t="str">
        <f t="shared" si="2"/>
        <v/>
      </c>
      <c r="L66" t="s">
        <v>1487</v>
      </c>
    </row>
    <row r="67" spans="1:12" x14ac:dyDescent="0.45">
      <c r="A67" s="3" t="s">
        <v>1524</v>
      </c>
      <c r="B67" s="3" t="s">
        <v>1624</v>
      </c>
      <c r="C67" s="3" t="s">
        <v>6</v>
      </c>
      <c r="D67" s="3" t="s">
        <v>1660</v>
      </c>
      <c r="E67" s="3" t="s">
        <v>1660</v>
      </c>
      <c r="F67" s="3" t="s">
        <v>56</v>
      </c>
      <c r="G67" s="3" t="b">
        <f t="shared" ref="G67:G102" si="3">ISNA(VLOOKUP(A67,$L$2:$L$76,1,FALSE))</f>
        <v>0</v>
      </c>
      <c r="H67" s="3" t="str">
        <f t="shared" ref="H67:H102" si="4">IF(G67=FALSE,"","insert into securitymaster("&amp;$A$1&amp;","&amp;$B$1&amp;","&amp;$C$1&amp;","&amp;$D$1&amp;","&amp;$E$1&amp;","&amp;$F$1&amp;")values("&amp;IF(A67="null","null", "'"&amp;A67&amp;"'")&amp;","&amp;IF(B67="null","null", "'"&amp;B67&amp;"'")&amp;","&amp;IF(C67="null","null", "'"&amp;C67&amp;"'")&amp;","&amp;IF(D67="null","null", "'"&amp;D67&amp;"'")&amp;","&amp;IF(E67="null","null", "'"&amp;E67&amp;"'")&amp;","&amp;IF(F67="null","null", "'"&amp;F67&amp;"'")&amp;");")</f>
        <v/>
      </c>
      <c r="K67" s="3" t="str">
        <f t="shared" ref="K67:K76" si="5">IF(G67=TRUE,"MK LOADALLPRICESSYMBOL /SYMBOL:"&amp;A67,"")</f>
        <v/>
      </c>
      <c r="L67" t="s">
        <v>1558</v>
      </c>
    </row>
    <row r="68" spans="1:12" x14ac:dyDescent="0.45">
      <c r="A68" s="3" t="s">
        <v>1525</v>
      </c>
      <c r="B68" s="3" t="s">
        <v>1625</v>
      </c>
      <c r="C68" s="3" t="s">
        <v>6</v>
      </c>
      <c r="D68" s="3" t="s">
        <v>1659</v>
      </c>
      <c r="E68" s="3" t="s">
        <v>1659</v>
      </c>
      <c r="F68" s="3" t="s">
        <v>56</v>
      </c>
      <c r="G68" s="3" t="b">
        <f t="shared" si="3"/>
        <v>0</v>
      </c>
      <c r="H68" s="3" t="str">
        <f t="shared" si="4"/>
        <v/>
      </c>
      <c r="K68" s="3" t="str">
        <f t="shared" si="5"/>
        <v/>
      </c>
      <c r="L68" t="s">
        <v>1503</v>
      </c>
    </row>
    <row r="69" spans="1:12" x14ac:dyDescent="0.45">
      <c r="A69" s="3" t="s">
        <v>1526</v>
      </c>
      <c r="B69" s="3" t="s">
        <v>1626</v>
      </c>
      <c r="C69" s="3" t="s">
        <v>6</v>
      </c>
      <c r="D69" s="3" t="s">
        <v>1662</v>
      </c>
      <c r="E69" s="3" t="s">
        <v>1662</v>
      </c>
      <c r="F69" s="3" t="s">
        <v>56</v>
      </c>
      <c r="G69" s="3" t="b">
        <f t="shared" si="3"/>
        <v>0</v>
      </c>
      <c r="H69" s="3" t="str">
        <f t="shared" si="4"/>
        <v/>
      </c>
      <c r="K69" s="3" t="str">
        <f t="shared" si="5"/>
        <v/>
      </c>
      <c r="L69" t="s">
        <v>1492</v>
      </c>
    </row>
    <row r="70" spans="1:12" x14ac:dyDescent="0.45">
      <c r="A70" s="3" t="s">
        <v>1527</v>
      </c>
      <c r="B70" s="3" t="s">
        <v>1627</v>
      </c>
      <c r="C70" s="3" t="s">
        <v>6</v>
      </c>
      <c r="D70" s="3" t="s">
        <v>1659</v>
      </c>
      <c r="E70" s="3" t="s">
        <v>1659</v>
      </c>
      <c r="F70" s="3" t="s">
        <v>56</v>
      </c>
      <c r="G70" s="3" t="b">
        <f t="shared" si="3"/>
        <v>0</v>
      </c>
      <c r="H70" s="3" t="str">
        <f t="shared" si="4"/>
        <v/>
      </c>
      <c r="K70" s="3" t="str">
        <f t="shared" si="5"/>
        <v/>
      </c>
      <c r="L70" t="s">
        <v>1527</v>
      </c>
    </row>
    <row r="71" spans="1:12" x14ac:dyDescent="0.45">
      <c r="A71" s="3" t="s">
        <v>1528</v>
      </c>
      <c r="B71" s="3" t="s">
        <v>1628</v>
      </c>
      <c r="C71" s="3" t="s">
        <v>6</v>
      </c>
      <c r="D71" s="3" t="s">
        <v>1659</v>
      </c>
      <c r="E71" s="3" t="s">
        <v>1659</v>
      </c>
      <c r="F71" s="3" t="s">
        <v>56</v>
      </c>
      <c r="G71" s="3" t="b">
        <f t="shared" si="3"/>
        <v>0</v>
      </c>
      <c r="H71" s="3" t="str">
        <f t="shared" si="4"/>
        <v/>
      </c>
      <c r="K71" s="3" t="str">
        <f t="shared" si="5"/>
        <v/>
      </c>
      <c r="L71" t="s">
        <v>1483</v>
      </c>
    </row>
    <row r="72" spans="1:12" x14ac:dyDescent="0.45">
      <c r="A72" s="3" t="s">
        <v>1529</v>
      </c>
      <c r="B72" s="3" t="s">
        <v>1629</v>
      </c>
      <c r="C72" s="3" t="s">
        <v>6</v>
      </c>
      <c r="D72" s="3" t="s">
        <v>1659</v>
      </c>
      <c r="E72" s="3" t="s">
        <v>1659</v>
      </c>
      <c r="F72" s="3" t="s">
        <v>56</v>
      </c>
      <c r="G72" s="3" t="b">
        <f t="shared" si="3"/>
        <v>0</v>
      </c>
      <c r="H72" s="3" t="str">
        <f t="shared" si="4"/>
        <v/>
      </c>
      <c r="K72" s="3" t="str">
        <f t="shared" si="5"/>
        <v/>
      </c>
      <c r="L72" t="s">
        <v>1517</v>
      </c>
    </row>
    <row r="73" spans="1:12" x14ac:dyDescent="0.45">
      <c r="A73" s="3" t="s">
        <v>1530</v>
      </c>
      <c r="B73" s="3" t="s">
        <v>1630</v>
      </c>
      <c r="C73" s="3" t="s">
        <v>6</v>
      </c>
      <c r="D73" s="3" t="s">
        <v>1662</v>
      </c>
      <c r="E73" s="3" t="s">
        <v>1662</v>
      </c>
      <c r="F73" s="3" t="s">
        <v>56</v>
      </c>
      <c r="G73" s="3" t="b">
        <f t="shared" si="3"/>
        <v>0</v>
      </c>
      <c r="H73" s="3" t="str">
        <f t="shared" si="4"/>
        <v/>
      </c>
      <c r="K73" s="3" t="str">
        <f t="shared" si="5"/>
        <v/>
      </c>
      <c r="L73" t="s">
        <v>1524</v>
      </c>
    </row>
    <row r="74" spans="1:12" x14ac:dyDescent="0.45">
      <c r="A74" s="3" t="s">
        <v>1531</v>
      </c>
      <c r="B74" s="3" t="s">
        <v>1631</v>
      </c>
      <c r="C74" s="3" t="s">
        <v>6</v>
      </c>
      <c r="D74" s="3" t="s">
        <v>1659</v>
      </c>
      <c r="E74" s="3" t="s">
        <v>1659</v>
      </c>
      <c r="F74" s="3" t="s">
        <v>56</v>
      </c>
      <c r="G74" s="3" t="b">
        <f t="shared" si="3"/>
        <v>0</v>
      </c>
      <c r="H74" s="3" t="str">
        <f t="shared" si="4"/>
        <v/>
      </c>
      <c r="K74" s="3" t="str">
        <f t="shared" si="5"/>
        <v/>
      </c>
      <c r="L74" t="s">
        <v>1514</v>
      </c>
    </row>
    <row r="75" spans="1:12" x14ac:dyDescent="0.45">
      <c r="A75" s="3" t="s">
        <v>1532</v>
      </c>
      <c r="B75" s="3" t="s">
        <v>1532</v>
      </c>
      <c r="C75" s="3" t="s">
        <v>6</v>
      </c>
      <c r="D75" s="3" t="s">
        <v>1658</v>
      </c>
      <c r="E75" s="3" t="s">
        <v>1658</v>
      </c>
      <c r="F75" s="3" t="s">
        <v>56</v>
      </c>
      <c r="G75" s="3" t="b">
        <f t="shared" si="3"/>
        <v>0</v>
      </c>
      <c r="H75" s="3" t="str">
        <f t="shared" si="4"/>
        <v/>
      </c>
      <c r="K75" s="3" t="str">
        <f t="shared" si="5"/>
        <v/>
      </c>
      <c r="L75" t="s">
        <v>1506</v>
      </c>
    </row>
    <row r="76" spans="1:12" x14ac:dyDescent="0.45">
      <c r="A76" s="3" t="s">
        <v>1533</v>
      </c>
      <c r="B76" s="3" t="s">
        <v>1632</v>
      </c>
      <c r="C76" s="3" t="s">
        <v>6</v>
      </c>
      <c r="D76" s="3" t="s">
        <v>1660</v>
      </c>
      <c r="E76" s="3" t="s">
        <v>1660</v>
      </c>
      <c r="F76" s="3" t="s">
        <v>56</v>
      </c>
      <c r="G76" s="3" t="b">
        <f t="shared" si="3"/>
        <v>0</v>
      </c>
      <c r="H76" s="3" t="str">
        <f t="shared" si="4"/>
        <v/>
      </c>
      <c r="K76" s="3" t="str">
        <f t="shared" si="5"/>
        <v/>
      </c>
      <c r="L76" t="s">
        <v>1493</v>
      </c>
    </row>
    <row r="77" spans="1:12" x14ac:dyDescent="0.45">
      <c r="A77" s="3" t="s">
        <v>1534</v>
      </c>
      <c r="B77" s="3" t="s">
        <v>1633</v>
      </c>
      <c r="C77" s="3" t="s">
        <v>6</v>
      </c>
      <c r="D77" s="3" t="s">
        <v>1661</v>
      </c>
      <c r="E77" s="3" t="s">
        <v>1661</v>
      </c>
      <c r="F77" s="3" t="s">
        <v>56</v>
      </c>
      <c r="G77" s="3" t="b">
        <f t="shared" si="3"/>
        <v>0</v>
      </c>
      <c r="H77" s="3" t="str">
        <f t="shared" si="4"/>
        <v/>
      </c>
    </row>
    <row r="78" spans="1:12" x14ac:dyDescent="0.45">
      <c r="A78" s="3" t="s">
        <v>1535</v>
      </c>
      <c r="B78" s="3" t="s">
        <v>1634</v>
      </c>
      <c r="C78" s="3" t="s">
        <v>6</v>
      </c>
      <c r="D78" s="3" t="s">
        <v>1660</v>
      </c>
      <c r="E78" s="3" t="s">
        <v>1660</v>
      </c>
      <c r="F78" s="3" t="s">
        <v>56</v>
      </c>
      <c r="G78" s="3" t="b">
        <f t="shared" si="3"/>
        <v>0</v>
      </c>
      <c r="H78" s="3" t="str">
        <f t="shared" si="4"/>
        <v/>
      </c>
    </row>
    <row r="79" spans="1:12" x14ac:dyDescent="0.45">
      <c r="A79" s="3" t="s">
        <v>1536</v>
      </c>
      <c r="B79" s="3" t="s">
        <v>1635</v>
      </c>
      <c r="C79" s="3" t="s">
        <v>6</v>
      </c>
      <c r="D79" s="3" t="s">
        <v>1661</v>
      </c>
      <c r="E79" s="3" t="s">
        <v>1661</v>
      </c>
      <c r="F79" s="3" t="s">
        <v>56</v>
      </c>
      <c r="G79" s="3" t="b">
        <f t="shared" si="3"/>
        <v>0</v>
      </c>
      <c r="H79" s="3" t="str">
        <f t="shared" si="4"/>
        <v/>
      </c>
    </row>
    <row r="80" spans="1:12" x14ac:dyDescent="0.45">
      <c r="A80" s="3" t="s">
        <v>1537</v>
      </c>
      <c r="B80" s="3" t="s">
        <v>1636</v>
      </c>
      <c r="C80" s="3" t="s">
        <v>6</v>
      </c>
      <c r="D80" s="3" t="s">
        <v>44</v>
      </c>
      <c r="E80" s="3" t="s">
        <v>44</v>
      </c>
      <c r="F80" s="3" t="s">
        <v>56</v>
      </c>
      <c r="G80" s="3" t="b">
        <f t="shared" si="3"/>
        <v>0</v>
      </c>
      <c r="H80" s="3" t="str">
        <f t="shared" si="4"/>
        <v/>
      </c>
    </row>
    <row r="81" spans="1:8" x14ac:dyDescent="0.45">
      <c r="A81" s="3" t="s">
        <v>1538</v>
      </c>
      <c r="B81" s="3" t="s">
        <v>1637</v>
      </c>
      <c r="C81" s="3" t="s">
        <v>6</v>
      </c>
      <c r="D81" s="3" t="s">
        <v>1660</v>
      </c>
      <c r="E81" s="3" t="s">
        <v>1660</v>
      </c>
      <c r="F81" s="3" t="s">
        <v>56</v>
      </c>
      <c r="G81" s="3" t="b">
        <f t="shared" si="3"/>
        <v>0</v>
      </c>
      <c r="H81" s="3" t="str">
        <f t="shared" si="4"/>
        <v/>
      </c>
    </row>
    <row r="82" spans="1:8" x14ac:dyDescent="0.45">
      <c r="A82" s="3" t="s">
        <v>1539</v>
      </c>
      <c r="B82" s="3" t="s">
        <v>1638</v>
      </c>
      <c r="C82" s="3" t="s">
        <v>6</v>
      </c>
      <c r="D82" s="3" t="s">
        <v>1664</v>
      </c>
      <c r="E82" s="3" t="s">
        <v>1664</v>
      </c>
      <c r="F82" s="3" t="s">
        <v>56</v>
      </c>
      <c r="G82" s="3" t="b">
        <f t="shared" si="3"/>
        <v>0</v>
      </c>
      <c r="H82" s="3" t="str">
        <f t="shared" si="4"/>
        <v/>
      </c>
    </row>
    <row r="83" spans="1:8" x14ac:dyDescent="0.45">
      <c r="A83" s="3" t="s">
        <v>1540</v>
      </c>
      <c r="B83" s="3" t="s">
        <v>1639</v>
      </c>
      <c r="C83" s="3" t="s">
        <v>6</v>
      </c>
      <c r="D83" s="3" t="s">
        <v>1660</v>
      </c>
      <c r="E83" s="3" t="s">
        <v>1660</v>
      </c>
      <c r="F83" s="3" t="s">
        <v>56</v>
      </c>
      <c r="G83" s="3" t="b">
        <f t="shared" si="3"/>
        <v>0</v>
      </c>
      <c r="H83" s="3" t="str">
        <f t="shared" si="4"/>
        <v/>
      </c>
    </row>
    <row r="84" spans="1:8" x14ac:dyDescent="0.45">
      <c r="A84" s="3" t="s">
        <v>1541</v>
      </c>
      <c r="B84" s="3" t="s">
        <v>1640</v>
      </c>
      <c r="C84" s="3" t="s">
        <v>6</v>
      </c>
      <c r="D84" s="3" t="s">
        <v>1659</v>
      </c>
      <c r="E84" s="3" t="s">
        <v>1659</v>
      </c>
      <c r="F84" s="3" t="s">
        <v>56</v>
      </c>
      <c r="G84" s="3" t="b">
        <f t="shared" si="3"/>
        <v>0</v>
      </c>
      <c r="H84" s="3" t="str">
        <f t="shared" si="4"/>
        <v/>
      </c>
    </row>
    <row r="85" spans="1:8" x14ac:dyDescent="0.45">
      <c r="A85" s="3" t="s">
        <v>1542</v>
      </c>
      <c r="B85" s="3" t="s">
        <v>1641</v>
      </c>
      <c r="C85" s="3" t="s">
        <v>6</v>
      </c>
      <c r="D85" s="3" t="s">
        <v>1660</v>
      </c>
      <c r="E85" s="3" t="s">
        <v>1660</v>
      </c>
      <c r="F85" s="3" t="s">
        <v>56</v>
      </c>
      <c r="G85" s="3" t="b">
        <f t="shared" si="3"/>
        <v>0</v>
      </c>
      <c r="H85" s="3" t="str">
        <f t="shared" si="4"/>
        <v/>
      </c>
    </row>
    <row r="86" spans="1:8" x14ac:dyDescent="0.45">
      <c r="A86" s="3" t="s">
        <v>1543</v>
      </c>
      <c r="B86" s="3" t="s">
        <v>1642</v>
      </c>
      <c r="C86" s="3" t="s">
        <v>6</v>
      </c>
      <c r="D86" s="3" t="s">
        <v>1660</v>
      </c>
      <c r="E86" s="3" t="s">
        <v>1660</v>
      </c>
      <c r="F86" s="3" t="s">
        <v>56</v>
      </c>
      <c r="G86" s="3" t="b">
        <f t="shared" si="3"/>
        <v>0</v>
      </c>
      <c r="H86" s="3" t="str">
        <f t="shared" si="4"/>
        <v/>
      </c>
    </row>
    <row r="87" spans="1:8" x14ac:dyDescent="0.45">
      <c r="A87" s="3" t="s">
        <v>1544</v>
      </c>
      <c r="B87" s="3" t="s">
        <v>1643</v>
      </c>
      <c r="C87" s="3" t="s">
        <v>6</v>
      </c>
      <c r="D87" s="3" t="s">
        <v>1659</v>
      </c>
      <c r="E87" s="3" t="s">
        <v>1659</v>
      </c>
      <c r="F87" s="3" t="s">
        <v>56</v>
      </c>
      <c r="G87" s="3" t="b">
        <f t="shared" si="3"/>
        <v>0</v>
      </c>
      <c r="H87" s="3" t="str">
        <f t="shared" si="4"/>
        <v/>
      </c>
    </row>
    <row r="88" spans="1:8" x14ac:dyDescent="0.45">
      <c r="A88" s="3" t="s">
        <v>1545</v>
      </c>
      <c r="B88" s="3" t="s">
        <v>1644</v>
      </c>
      <c r="C88" s="3" t="s">
        <v>6</v>
      </c>
      <c r="D88" s="3" t="s">
        <v>1659</v>
      </c>
      <c r="E88" s="3" t="s">
        <v>1659</v>
      </c>
      <c r="F88" s="3" t="s">
        <v>56</v>
      </c>
      <c r="G88" s="3" t="b">
        <f t="shared" si="3"/>
        <v>0</v>
      </c>
      <c r="H88" s="3" t="str">
        <f t="shared" si="4"/>
        <v/>
      </c>
    </row>
    <row r="89" spans="1:8" x14ac:dyDescent="0.45">
      <c r="A89" s="3" t="s">
        <v>1546</v>
      </c>
      <c r="B89" s="3" t="s">
        <v>1645</v>
      </c>
      <c r="C89" s="3" t="s">
        <v>6</v>
      </c>
      <c r="D89" s="3" t="s">
        <v>1665</v>
      </c>
      <c r="E89" s="3" t="s">
        <v>1665</v>
      </c>
      <c r="F89" s="3" t="s">
        <v>56</v>
      </c>
      <c r="G89" s="3" t="b">
        <f t="shared" si="3"/>
        <v>1</v>
      </c>
      <c r="H89" s="3" t="str">
        <f t="shared" si="4"/>
        <v>insert into securitymaster(symbol,company,cik,sector,industry,security_type)values('RETO','ReTo Eco-Solutions',null,'Basic Materials','Basic Materials','EQUITY');</v>
      </c>
    </row>
    <row r="90" spans="1:8" x14ac:dyDescent="0.45">
      <c r="A90" s="3" t="s">
        <v>1547</v>
      </c>
      <c r="B90" s="3" t="s">
        <v>1646</v>
      </c>
      <c r="C90" s="3" t="s">
        <v>6</v>
      </c>
      <c r="D90" s="3" t="s">
        <v>1660</v>
      </c>
      <c r="E90" s="3" t="s">
        <v>1660</v>
      </c>
      <c r="F90" s="3" t="s">
        <v>56</v>
      </c>
      <c r="G90" s="3" t="b">
        <f t="shared" si="3"/>
        <v>0</v>
      </c>
      <c r="H90" s="3" t="str">
        <f t="shared" si="4"/>
        <v/>
      </c>
    </row>
    <row r="91" spans="1:8" x14ac:dyDescent="0.45">
      <c r="A91" s="3" t="s">
        <v>1548</v>
      </c>
      <c r="B91" s="3" t="s">
        <v>1647</v>
      </c>
      <c r="C91" s="3" t="s">
        <v>6</v>
      </c>
      <c r="D91" s="3" t="s">
        <v>44</v>
      </c>
      <c r="E91" s="3" t="s">
        <v>44</v>
      </c>
      <c r="F91" s="3" t="s">
        <v>56</v>
      </c>
      <c r="G91" s="3" t="b">
        <f t="shared" si="3"/>
        <v>0</v>
      </c>
      <c r="H91" s="3" t="str">
        <f t="shared" si="4"/>
        <v/>
      </c>
    </row>
    <row r="92" spans="1:8" x14ac:dyDescent="0.45">
      <c r="A92" s="3" t="s">
        <v>1549</v>
      </c>
      <c r="B92" s="3" t="s">
        <v>1648</v>
      </c>
      <c r="C92" s="3" t="s">
        <v>6</v>
      </c>
      <c r="D92" s="3" t="s">
        <v>1659</v>
      </c>
      <c r="E92" s="3" t="s">
        <v>1659</v>
      </c>
      <c r="F92" s="3" t="s">
        <v>56</v>
      </c>
      <c r="G92" s="3" t="b">
        <f t="shared" si="3"/>
        <v>0</v>
      </c>
      <c r="H92" s="3" t="str">
        <f t="shared" si="4"/>
        <v/>
      </c>
    </row>
    <row r="93" spans="1:8" x14ac:dyDescent="0.45">
      <c r="A93" s="3" t="s">
        <v>1550</v>
      </c>
      <c r="B93" s="3" t="s">
        <v>1649</v>
      </c>
      <c r="C93" s="3" t="s">
        <v>6</v>
      </c>
      <c r="D93" s="3" t="s">
        <v>1660</v>
      </c>
      <c r="E93" s="3" t="s">
        <v>1660</v>
      </c>
      <c r="F93" s="3" t="s">
        <v>56</v>
      </c>
      <c r="G93" s="3" t="b">
        <f t="shared" si="3"/>
        <v>0</v>
      </c>
      <c r="H93" s="3" t="str">
        <f t="shared" si="4"/>
        <v/>
      </c>
    </row>
    <row r="94" spans="1:8" x14ac:dyDescent="0.45">
      <c r="A94" s="3" t="s">
        <v>1551</v>
      </c>
      <c r="B94" s="3" t="s">
        <v>1650</v>
      </c>
      <c r="C94" s="3" t="s">
        <v>6</v>
      </c>
      <c r="D94" s="3" t="s">
        <v>1662</v>
      </c>
      <c r="E94" s="3" t="s">
        <v>1662</v>
      </c>
      <c r="F94" s="3" t="s">
        <v>56</v>
      </c>
      <c r="G94" s="3" t="b">
        <f t="shared" si="3"/>
        <v>0</v>
      </c>
      <c r="H94" s="3" t="str">
        <f t="shared" si="4"/>
        <v/>
      </c>
    </row>
    <row r="95" spans="1:8" x14ac:dyDescent="0.45">
      <c r="A95" s="3" t="s">
        <v>1552</v>
      </c>
      <c r="B95" s="3" t="s">
        <v>1651</v>
      </c>
      <c r="C95" s="3" t="s">
        <v>6</v>
      </c>
      <c r="D95" s="3" t="s">
        <v>1659</v>
      </c>
      <c r="E95" s="3" t="s">
        <v>1659</v>
      </c>
      <c r="F95" s="3" t="s">
        <v>56</v>
      </c>
      <c r="G95" s="3" t="b">
        <f t="shared" si="3"/>
        <v>0</v>
      </c>
      <c r="H95" s="3" t="str">
        <f t="shared" si="4"/>
        <v/>
      </c>
    </row>
    <row r="96" spans="1:8" x14ac:dyDescent="0.45">
      <c r="A96" s="3" t="s">
        <v>1553</v>
      </c>
      <c r="B96" s="3" t="s">
        <v>1652</v>
      </c>
      <c r="C96" s="3" t="s">
        <v>6</v>
      </c>
      <c r="D96" s="3" t="s">
        <v>44</v>
      </c>
      <c r="E96" s="3" t="s">
        <v>44</v>
      </c>
      <c r="F96" s="3" t="s">
        <v>56</v>
      </c>
      <c r="G96" s="3" t="b">
        <f t="shared" si="3"/>
        <v>0</v>
      </c>
      <c r="H96" s="3" t="str">
        <f t="shared" si="4"/>
        <v/>
      </c>
    </row>
    <row r="97" spans="1:8" x14ac:dyDescent="0.45">
      <c r="A97" s="3" t="s">
        <v>1554</v>
      </c>
      <c r="B97" s="3" t="s">
        <v>1653</v>
      </c>
      <c r="C97" s="3" t="s">
        <v>6</v>
      </c>
      <c r="D97" s="3" t="s">
        <v>44</v>
      </c>
      <c r="E97" s="3" t="s">
        <v>44</v>
      </c>
      <c r="F97" s="3" t="s">
        <v>56</v>
      </c>
      <c r="G97" s="3" t="b">
        <f t="shared" si="3"/>
        <v>0</v>
      </c>
      <c r="H97" s="3" t="str">
        <f t="shared" si="4"/>
        <v/>
      </c>
    </row>
    <row r="98" spans="1:8" x14ac:dyDescent="0.45">
      <c r="A98" s="3" t="s">
        <v>1555</v>
      </c>
      <c r="B98" s="3" t="s">
        <v>1654</v>
      </c>
      <c r="C98" s="3" t="s">
        <v>6</v>
      </c>
      <c r="D98" s="3" t="s">
        <v>44</v>
      </c>
      <c r="E98" s="3" t="s">
        <v>44</v>
      </c>
      <c r="F98" s="3" t="s">
        <v>56</v>
      </c>
      <c r="G98" s="3" t="b">
        <f t="shared" si="3"/>
        <v>0</v>
      </c>
      <c r="H98" s="3" t="str">
        <f t="shared" si="4"/>
        <v/>
      </c>
    </row>
    <row r="99" spans="1:8" x14ac:dyDescent="0.45">
      <c r="A99" s="3" t="s">
        <v>1556</v>
      </c>
      <c r="B99" s="3" t="s">
        <v>1655</v>
      </c>
      <c r="C99" s="3" t="s">
        <v>6</v>
      </c>
      <c r="D99" s="3" t="s">
        <v>1660</v>
      </c>
      <c r="E99" s="3" t="s">
        <v>1660</v>
      </c>
      <c r="F99" s="3" t="s">
        <v>56</v>
      </c>
      <c r="G99" s="3" t="b">
        <f t="shared" si="3"/>
        <v>0</v>
      </c>
      <c r="H99" s="3" t="str">
        <f t="shared" si="4"/>
        <v/>
      </c>
    </row>
    <row r="100" spans="1:8" x14ac:dyDescent="0.45">
      <c r="A100" s="3" t="s">
        <v>1557</v>
      </c>
      <c r="B100" s="3" t="s">
        <v>1656</v>
      </c>
      <c r="C100" s="3" t="s">
        <v>6</v>
      </c>
      <c r="D100" s="3" t="s">
        <v>1659</v>
      </c>
      <c r="E100" s="3" t="s">
        <v>1659</v>
      </c>
      <c r="F100" s="3" t="s">
        <v>56</v>
      </c>
      <c r="G100" s="3" t="b">
        <f t="shared" si="3"/>
        <v>0</v>
      </c>
      <c r="H100" s="3" t="str">
        <f t="shared" si="4"/>
        <v/>
      </c>
    </row>
    <row r="101" spans="1:8" x14ac:dyDescent="0.45">
      <c r="A101" s="3" t="s">
        <v>1558</v>
      </c>
      <c r="B101" s="3" t="s">
        <v>1657</v>
      </c>
      <c r="C101" s="3" t="s">
        <v>6</v>
      </c>
      <c r="D101" s="3" t="s">
        <v>44</v>
      </c>
      <c r="E101" s="3" t="s">
        <v>44</v>
      </c>
      <c r="F101" s="3" t="s">
        <v>56</v>
      </c>
      <c r="G101" s="3" t="b">
        <f t="shared" si="3"/>
        <v>0</v>
      </c>
      <c r="H101" s="3" t="str">
        <f t="shared" si="4"/>
        <v/>
      </c>
    </row>
    <row r="102" spans="1:8" x14ac:dyDescent="0.45">
      <c r="A102" s="3" t="s">
        <v>1669</v>
      </c>
      <c r="B102" s="3" t="s">
        <v>1667</v>
      </c>
      <c r="C102" s="3" t="s">
        <v>6</v>
      </c>
      <c r="D102" t="s">
        <v>58</v>
      </c>
      <c r="E102" s="3" t="s">
        <v>1668</v>
      </c>
      <c r="F102" s="3" t="s">
        <v>56</v>
      </c>
      <c r="G102" s="3" t="b">
        <f t="shared" si="3"/>
        <v>1</v>
      </c>
      <c r="H102" s="3" t="str">
        <f t="shared" si="4"/>
        <v>insert into securitymaster(symbol,company,cik,sector,industry,security_type)values('MMEN.CN','MedMen Enterprises Inc',null,'Healthcare','Drug Manufacturers - Specialty &amp; Generic','EQUITY');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opLeftCell="D1" zoomScale="80" zoomScaleNormal="80" workbookViewId="0">
      <selection activeCell="E9" sqref="E9"/>
    </sheetView>
  </sheetViews>
  <sheetFormatPr defaultRowHeight="14.25" x14ac:dyDescent="0.45"/>
  <cols>
    <col min="3" max="3" width="13.265625" bestFit="1" customWidth="1"/>
    <col min="4" max="4" width="15.59765625" bestFit="1" customWidth="1"/>
    <col min="5" max="5" width="12.3984375" bestFit="1" customWidth="1"/>
    <col min="6" max="6" width="37.59765625" customWidth="1"/>
    <col min="7" max="7" width="9.265625" bestFit="1" customWidth="1"/>
  </cols>
  <sheetData>
    <row r="3" spans="2:8" x14ac:dyDescent="0.45">
      <c r="B3" s="3" t="s">
        <v>1399</v>
      </c>
      <c r="C3" s="3" t="s">
        <v>1400</v>
      </c>
      <c r="D3" s="3" t="s">
        <v>1401</v>
      </c>
      <c r="E3" s="3" t="s">
        <v>1402</v>
      </c>
      <c r="F3" s="3" t="s">
        <v>1</v>
      </c>
      <c r="G3" s="3" t="s">
        <v>1403</v>
      </c>
    </row>
    <row r="4" spans="2:8" x14ac:dyDescent="0.45">
      <c r="B4" s="3" t="s">
        <v>1396</v>
      </c>
      <c r="C4" s="3" t="s">
        <v>1404</v>
      </c>
      <c r="D4" s="3" t="s">
        <v>1404</v>
      </c>
      <c r="E4" s="3">
        <v>63.2</v>
      </c>
      <c r="F4" s="3" t="s">
        <v>1405</v>
      </c>
      <c r="G4" s="2">
        <f t="shared" ref="G4:G9" ca="1" si="0">TODAY()</f>
        <v>46000</v>
      </c>
      <c r="H4" t="str">
        <f t="shared" ref="H4:H9" ca="1" si="1">"insert into etfholdings("&amp;$B$3&amp;","&amp;$C$3&amp;","&amp;$D$3&amp;","&amp;$E$3&amp;","&amp;$F$3&amp;","&amp;$G$3&amp;")values('"&amp;B4&amp;"','"&amp;C4&amp;"','"&amp;D4&amp;"',"&amp;E4&amp;",'"&amp;F4&amp;"','"&amp;YEAR(G4)&amp;"-"&amp;MONTH(G4)&amp;"-"&amp;DAY(G4)&amp;"')"</f>
        <v>insert into etfholdings(etf_symbol,holding_symbol,holding_symbol_sc,pcnt_of_assets,company,modified)values('VBMFX','N/A','N/A',63.2,'U.S. Government','2025-12-9')</v>
      </c>
    </row>
    <row r="5" spans="2:8" x14ac:dyDescent="0.45">
      <c r="B5" s="3" t="s">
        <v>1396</v>
      </c>
      <c r="C5" s="3" t="s">
        <v>1404</v>
      </c>
      <c r="D5" s="3" t="s">
        <v>1404</v>
      </c>
      <c r="E5">
        <v>5.5</v>
      </c>
      <c r="F5" s="3" t="s">
        <v>1410</v>
      </c>
      <c r="G5" s="2">
        <f t="shared" ca="1" si="0"/>
        <v>46000</v>
      </c>
      <c r="H5" s="3" t="str">
        <f t="shared" ca="1" si="1"/>
        <v>insert into etfholdings(etf_symbol,holding_symbol,holding_symbol_sc,pcnt_of_assets,company,modified)values('VBMFX','N/A','N/A',5.5,'Aaa','2025-12-9')</v>
      </c>
    </row>
    <row r="6" spans="2:8" x14ac:dyDescent="0.45">
      <c r="B6" s="3" t="s">
        <v>1396</v>
      </c>
      <c r="C6" s="3" t="s">
        <v>1404</v>
      </c>
      <c r="D6" s="3" t="s">
        <v>1404</v>
      </c>
      <c r="E6">
        <v>4.0999999999999996</v>
      </c>
      <c r="F6" s="3" t="s">
        <v>1409</v>
      </c>
      <c r="G6" s="2">
        <f t="shared" ca="1" si="0"/>
        <v>46000</v>
      </c>
      <c r="H6" s="3" t="str">
        <f t="shared" ca="1" si="1"/>
        <v>insert into etfholdings(etf_symbol,holding_symbol,holding_symbol_sc,pcnt_of_assets,company,modified)values('VBMFX','N/A','N/A',4.1,'Aa','2025-12-9')</v>
      </c>
    </row>
    <row r="7" spans="2:8" x14ac:dyDescent="0.45">
      <c r="B7" s="3" t="s">
        <v>1396</v>
      </c>
      <c r="C7" s="3" t="s">
        <v>1404</v>
      </c>
      <c r="D7" s="3" t="s">
        <v>1404</v>
      </c>
      <c r="E7">
        <v>12</v>
      </c>
      <c r="F7" s="3" t="s">
        <v>1408</v>
      </c>
      <c r="G7" s="2">
        <f t="shared" ca="1" si="0"/>
        <v>46000</v>
      </c>
      <c r="H7" s="3" t="str">
        <f t="shared" ca="1" si="1"/>
        <v>insert into etfholdings(etf_symbol,holding_symbol,holding_symbol_sc,pcnt_of_assets,company,modified)values('VBMFX','N/A','N/A',12,'A','2025-12-9')</v>
      </c>
    </row>
    <row r="8" spans="2:8" x14ac:dyDescent="0.45">
      <c r="B8" s="3" t="s">
        <v>1396</v>
      </c>
      <c r="C8" s="3" t="s">
        <v>1404</v>
      </c>
      <c r="D8" s="3" t="s">
        <v>1404</v>
      </c>
      <c r="E8">
        <v>15.2</v>
      </c>
      <c r="F8" s="3" t="s">
        <v>1407</v>
      </c>
      <c r="G8" s="2">
        <f t="shared" ca="1" si="0"/>
        <v>46000</v>
      </c>
      <c r="H8" s="3" t="str">
        <f t="shared" ca="1" si="1"/>
        <v>insert into etfholdings(etf_symbol,holding_symbol,holding_symbol_sc,pcnt_of_assets,company,modified)values('VBMFX','N/A','N/A',15.2,'Baa','2025-12-9')</v>
      </c>
    </row>
    <row r="9" spans="2:8" x14ac:dyDescent="0.45">
      <c r="B9" s="3" t="s">
        <v>1396</v>
      </c>
      <c r="C9" s="3" t="s">
        <v>1404</v>
      </c>
      <c r="D9" s="3" t="s">
        <v>1404</v>
      </c>
      <c r="E9">
        <v>0</v>
      </c>
      <c r="F9" s="3" t="s">
        <v>1406</v>
      </c>
      <c r="G9" s="2">
        <f t="shared" ca="1" si="0"/>
        <v>46000</v>
      </c>
      <c r="H9" s="3" t="str">
        <f t="shared" ca="1" si="1"/>
        <v>insert into etfholdings(etf_symbol,holding_symbol,holding_symbol_sc,pcnt_of_assets,company,modified)values('VBMFX','N/A','N/A',0,'&lt; Baa','2025-12-9')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SecMaster</vt:lpstr>
      <vt:lpstr>ETFs</vt:lpstr>
      <vt:lpstr>Splits</vt:lpstr>
      <vt:lpstr>IPO</vt:lpstr>
      <vt:lpstr>ETFHoldings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2015-03-20T12:41:45Z</dcterms:created>
  <dcterms:modified xsi:type="dcterms:W3CDTF">2025-12-09T19:09:18Z</dcterms:modified>
</cp:coreProperties>
</file>