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8" windowWidth="16140" windowHeight="11738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59" i="1"/>
  <c r="L40"/>
  <c r="L39" s="1"/>
  <c r="L42" s="1"/>
  <c r="K39"/>
  <c r="K42" s="1"/>
  <c r="K40"/>
  <c r="E64"/>
  <c r="E63"/>
  <c r="E62"/>
  <c r="E61"/>
  <c r="E60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20"/>
  <c r="O12"/>
  <c r="O15" s="1"/>
  <c r="N15"/>
  <c r="N13"/>
  <c r="N12"/>
  <c r="M21"/>
  <c r="P12" s="1"/>
  <c r="E31"/>
  <c r="E30"/>
  <c r="E29"/>
  <c r="E28"/>
  <c r="E27"/>
  <c r="E26"/>
  <c r="E25"/>
  <c r="E24"/>
  <c r="E23"/>
  <c r="E22"/>
  <c r="E21"/>
  <c r="E19"/>
  <c r="E18"/>
  <c r="E17"/>
  <c r="E16"/>
  <c r="E15"/>
  <c r="E14"/>
  <c r="E13"/>
  <c r="E12"/>
  <c r="E11"/>
  <c r="E10"/>
  <c r="E9"/>
  <c r="E8"/>
  <c r="E7"/>
  <c r="E6"/>
  <c r="E5"/>
  <c r="E4"/>
  <c r="M39" l="1"/>
  <c r="M42" s="1"/>
  <c r="P15"/>
  <c r="P13"/>
  <c r="M40"/>
</calcChain>
</file>

<file path=xl/sharedStrings.xml><?xml version="1.0" encoding="utf-8"?>
<sst xmlns="http://schemas.openxmlformats.org/spreadsheetml/2006/main" count="128" uniqueCount="21">
  <si>
    <t>VSTCX</t>
  </si>
  <si>
    <t>DATE</t>
  </si>
  <si>
    <t>AMOUNT</t>
  </si>
  <si>
    <t>SHARES</t>
  </si>
  <si>
    <t>PRICE</t>
  </si>
  <si>
    <t>BUY</t>
  </si>
  <si>
    <t>SELL</t>
  </si>
  <si>
    <t>LOT 1</t>
  </si>
  <si>
    <t>LOT 2</t>
  </si>
  <si>
    <t>CONTRIB</t>
  </si>
  <si>
    <t>LOT BREAKDOWN FOR FEES</t>
  </si>
  <si>
    <t>FEE</t>
  </si>
  <si>
    <t>TOTAL</t>
  </si>
  <si>
    <t>LOT CONTRIB</t>
  </si>
  <si>
    <t>FEE LOT 2</t>
  </si>
  <si>
    <t>TO SETUP FOR FEE ADJUSTMENT</t>
  </si>
  <si>
    <t>401(k)74519</t>
  </si>
  <si>
    <t>STATUS</t>
  </si>
  <si>
    <t>ADDED</t>
  </si>
  <si>
    <t>BRK.B</t>
  </si>
  <si>
    <t>SHARES OUT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</si>
</sst>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0.0000"/>
    <numFmt numFmtId="166" formatCode="#,##0.0000_);\(#,##0.0000\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44" fontId="0" fillId="0" borderId="0" xfId="1" applyFont="1"/>
    <xf numFmtId="164" fontId="0" fillId="0" borderId="0" xfId="0" applyNumberFormat="1"/>
    <xf numFmtId="2" fontId="0" fillId="0" borderId="0" xfId="0" applyNumberFormat="1"/>
    <xf numFmtId="2" fontId="0" fillId="0" borderId="0" xfId="1" applyNumberFormat="1" applyFont="1"/>
    <xf numFmtId="44" fontId="0" fillId="0" borderId="0" xfId="0" applyNumberFormat="1"/>
    <xf numFmtId="0" fontId="0" fillId="2" borderId="0" xfId="0" applyFill="1"/>
    <xf numFmtId="164" fontId="0" fillId="2" borderId="0" xfId="0" applyNumberFormat="1" applyFill="1"/>
    <xf numFmtId="44" fontId="2" fillId="0" borderId="0" xfId="1" applyFont="1"/>
    <xf numFmtId="2" fontId="2" fillId="0" borderId="0" xfId="1" applyNumberFormat="1" applyFont="1"/>
    <xf numFmtId="0" fontId="2" fillId="0" borderId="0" xfId="0" applyFont="1"/>
    <xf numFmtId="164" fontId="0" fillId="0" borderId="0" xfId="1" applyNumberFormat="1" applyFont="1"/>
    <xf numFmtId="44" fontId="0" fillId="2" borderId="0" xfId="0" applyNumberFormat="1" applyFill="1"/>
    <xf numFmtId="44" fontId="0" fillId="3" borderId="0" xfId="1" applyFont="1" applyFill="1"/>
    <xf numFmtId="0" fontId="0" fillId="3" borderId="0" xfId="0" applyFill="1"/>
    <xf numFmtId="164" fontId="2" fillId="0" borderId="0" xfId="0" applyNumberFormat="1" applyFont="1"/>
    <xf numFmtId="14" fontId="0" fillId="3" borderId="0" xfId="0" applyNumberFormat="1" applyFill="1"/>
    <xf numFmtId="164" fontId="0" fillId="3" borderId="0" xfId="0" applyNumberFormat="1" applyFill="1"/>
    <xf numFmtId="164" fontId="0" fillId="3" borderId="0" xfId="1" applyNumberFormat="1" applyFont="1" applyFill="1"/>
    <xf numFmtId="166" fontId="0" fillId="3" borderId="0" xfId="0" applyNumberFormat="1" applyFill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64"/>
  <sheetViews>
    <sheetView tabSelected="1" topLeftCell="A19" zoomScale="80" zoomScaleNormal="80" workbookViewId="0">
      <selection activeCell="H53" sqref="H53"/>
    </sheetView>
  </sheetViews>
  <sheetFormatPr defaultRowHeight="14.25"/>
  <cols>
    <col min="2" max="2" width="10.265625" bestFit="1" customWidth="1"/>
    <col min="3" max="3" width="9.06640625" style="1"/>
    <col min="4" max="4" width="9.06640625" style="2"/>
    <col min="5" max="5" width="9.06640625" style="1"/>
    <col min="9" max="9" width="12.59765625" customWidth="1"/>
    <col min="10" max="10" width="9.06640625" style="3"/>
  </cols>
  <sheetData>
    <row r="2" spans="1:17">
      <c r="B2" t="s">
        <v>16</v>
      </c>
    </row>
    <row r="3" spans="1:17">
      <c r="A3" s="10"/>
      <c r="B3" s="10" t="s">
        <v>1</v>
      </c>
      <c r="C3" s="8" t="s">
        <v>2</v>
      </c>
      <c r="D3" s="15" t="s">
        <v>3</v>
      </c>
      <c r="E3" s="8" t="s">
        <v>4</v>
      </c>
      <c r="F3" s="10"/>
      <c r="G3" s="10" t="s">
        <v>17</v>
      </c>
    </row>
    <row r="4" spans="1:17">
      <c r="A4" s="14" t="s">
        <v>0</v>
      </c>
      <c r="B4" s="16">
        <v>45422</v>
      </c>
      <c r="C4" s="13">
        <v>390.12</v>
      </c>
      <c r="D4" s="17">
        <v>9.9</v>
      </c>
      <c r="E4" s="13">
        <f>C4/D4</f>
        <v>39.406060606060606</v>
      </c>
      <c r="F4" s="14" t="s">
        <v>5</v>
      </c>
      <c r="G4" s="14" t="s">
        <v>18</v>
      </c>
    </row>
    <row r="5" spans="1:17">
      <c r="A5" s="14" t="s">
        <v>0</v>
      </c>
      <c r="B5" s="16">
        <v>45436</v>
      </c>
      <c r="C5" s="13">
        <v>390.12</v>
      </c>
      <c r="D5" s="17">
        <v>9.9139999999999997</v>
      </c>
      <c r="E5" s="13">
        <f t="shared" ref="E5:E31" si="0">C5/D5</f>
        <v>39.350413556586645</v>
      </c>
      <c r="F5" s="14" t="s">
        <v>5</v>
      </c>
      <c r="G5" s="14" t="s">
        <v>18</v>
      </c>
    </row>
    <row r="6" spans="1:17">
      <c r="A6" s="14" t="s">
        <v>0</v>
      </c>
      <c r="B6" s="16">
        <v>45450</v>
      </c>
      <c r="C6" s="13">
        <v>390.12</v>
      </c>
      <c r="D6" s="17">
        <v>10.066000000000001</v>
      </c>
      <c r="E6" s="13">
        <f t="shared" si="0"/>
        <v>38.756209020464929</v>
      </c>
      <c r="F6" s="14" t="s">
        <v>5</v>
      </c>
      <c r="G6" s="14" t="s">
        <v>18</v>
      </c>
      <c r="I6" s="5"/>
    </row>
    <row r="7" spans="1:17">
      <c r="A7" s="14" t="s">
        <v>0</v>
      </c>
      <c r="B7" s="16">
        <v>45457</v>
      </c>
      <c r="C7" s="13">
        <v>195.06</v>
      </c>
      <c r="D7" s="17">
        <v>5.1260000000000003</v>
      </c>
      <c r="E7" s="13">
        <f t="shared" si="0"/>
        <v>38.053062817011316</v>
      </c>
      <c r="F7" s="14" t="s">
        <v>5</v>
      </c>
      <c r="G7" s="14"/>
    </row>
    <row r="8" spans="1:17">
      <c r="A8" s="14" t="s">
        <v>0</v>
      </c>
      <c r="B8" s="16">
        <v>45464</v>
      </c>
      <c r="C8" s="13">
        <v>195.06</v>
      </c>
      <c r="D8" s="17">
        <v>5.09</v>
      </c>
      <c r="E8" s="13">
        <f t="shared" si="0"/>
        <v>38.322200392927307</v>
      </c>
      <c r="F8" s="14" t="s">
        <v>5</v>
      </c>
      <c r="G8" s="14"/>
    </row>
    <row r="9" spans="1:17">
      <c r="A9" s="14" t="s">
        <v>0</v>
      </c>
      <c r="B9" s="16">
        <v>45471</v>
      </c>
      <c r="C9" s="13">
        <v>185.35</v>
      </c>
      <c r="D9" s="17">
        <v>4.7699999999999996</v>
      </c>
      <c r="E9" s="13">
        <f t="shared" si="0"/>
        <v>38.857442348008391</v>
      </c>
      <c r="F9" s="14" t="s">
        <v>5</v>
      </c>
      <c r="G9" s="14"/>
      <c r="H9" t="s">
        <v>7</v>
      </c>
      <c r="I9" t="s">
        <v>15</v>
      </c>
      <c r="N9" s="1"/>
      <c r="O9" s="4"/>
    </row>
    <row r="10" spans="1:17">
      <c r="A10" s="14" t="s">
        <v>0</v>
      </c>
      <c r="B10" s="16">
        <v>45471</v>
      </c>
      <c r="C10" s="13">
        <v>9.7100000000000009</v>
      </c>
      <c r="D10" s="17">
        <v>0.254</v>
      </c>
      <c r="E10" s="13">
        <f t="shared" si="0"/>
        <v>38.228346456692918</v>
      </c>
      <c r="F10" s="14" t="s">
        <v>5</v>
      </c>
      <c r="G10" s="14"/>
      <c r="H10" t="s">
        <v>8</v>
      </c>
      <c r="M10" s="10" t="s">
        <v>12</v>
      </c>
      <c r="N10" s="8" t="s">
        <v>10</v>
      </c>
      <c r="O10" s="9"/>
      <c r="P10" s="10"/>
    </row>
    <row r="11" spans="1:17">
      <c r="A11" s="14" t="s">
        <v>0</v>
      </c>
      <c r="B11" s="16">
        <v>45478</v>
      </c>
      <c r="C11" s="13">
        <v>9.7100000000000009</v>
      </c>
      <c r="D11" s="17">
        <v>0.254</v>
      </c>
      <c r="E11" s="13">
        <f t="shared" si="0"/>
        <v>38.228346456692918</v>
      </c>
      <c r="F11" s="14" t="s">
        <v>6</v>
      </c>
      <c r="G11" s="14"/>
      <c r="H11" t="s">
        <v>8</v>
      </c>
      <c r="I11" s="1"/>
      <c r="J11" s="4"/>
      <c r="M11" t="s">
        <v>9</v>
      </c>
      <c r="N11" s="8" t="s">
        <v>13</v>
      </c>
      <c r="O11" s="9" t="s">
        <v>3</v>
      </c>
      <c r="P11" s="10"/>
      <c r="Q11" s="10"/>
    </row>
    <row r="12" spans="1:17">
      <c r="A12" s="14" t="s">
        <v>0</v>
      </c>
      <c r="B12" s="16">
        <v>45478</v>
      </c>
      <c r="C12" s="13">
        <v>195.06</v>
      </c>
      <c r="D12" s="17">
        <v>5.1079999999999997</v>
      </c>
      <c r="E12" s="13">
        <f t="shared" si="0"/>
        <v>38.187157400156622</v>
      </c>
      <c r="F12" s="14" t="s">
        <v>5</v>
      </c>
      <c r="G12" s="14"/>
      <c r="I12" s="1"/>
      <c r="J12" s="4"/>
      <c r="K12" s="5"/>
      <c r="M12" s="13">
        <v>195.06</v>
      </c>
      <c r="N12" s="1">
        <f>M12-M15</f>
        <v>185.37</v>
      </c>
      <c r="O12" s="11">
        <f>M18-O13</f>
        <v>4.3559999999999999</v>
      </c>
      <c r="P12" s="5">
        <f>M21*O12</f>
        <v>185.27722634103793</v>
      </c>
      <c r="Q12" t="s">
        <v>7</v>
      </c>
    </row>
    <row r="13" spans="1:17">
      <c r="A13" s="14" t="s">
        <v>0</v>
      </c>
      <c r="B13" s="16">
        <v>45485</v>
      </c>
      <c r="C13" s="13">
        <v>623.6</v>
      </c>
      <c r="D13" s="17">
        <v>15.448</v>
      </c>
      <c r="E13" s="13">
        <f t="shared" si="0"/>
        <v>40.367685137234595</v>
      </c>
      <c r="F13" s="14" t="s">
        <v>5</v>
      </c>
      <c r="G13" s="14"/>
      <c r="I13" s="1"/>
      <c r="J13" s="4"/>
      <c r="N13" s="1">
        <f>M15</f>
        <v>9.69</v>
      </c>
      <c r="O13" s="11">
        <v>0.23</v>
      </c>
      <c r="P13" s="5">
        <f>M21*O13</f>
        <v>9.7827736589620589</v>
      </c>
      <c r="Q13" t="s">
        <v>14</v>
      </c>
    </row>
    <row r="14" spans="1:17">
      <c r="A14" s="14" t="s">
        <v>0</v>
      </c>
      <c r="B14" s="16">
        <v>45492</v>
      </c>
      <c r="C14" s="13">
        <v>195.06</v>
      </c>
      <c r="D14" s="17">
        <v>4.75</v>
      </c>
      <c r="E14" s="13">
        <f t="shared" si="0"/>
        <v>41.065263157894741</v>
      </c>
      <c r="F14" s="14" t="s">
        <v>5</v>
      </c>
      <c r="G14" s="14"/>
      <c r="I14" s="1"/>
      <c r="J14" s="4"/>
      <c r="M14" t="s">
        <v>11</v>
      </c>
      <c r="O14" s="2"/>
    </row>
    <row r="15" spans="1:17">
      <c r="A15" s="14" t="s">
        <v>0</v>
      </c>
      <c r="B15" s="16">
        <v>45499</v>
      </c>
      <c r="C15" s="13">
        <v>195.06</v>
      </c>
      <c r="D15" s="17">
        <v>4.5860000000000003</v>
      </c>
      <c r="E15" s="13">
        <f t="shared" si="0"/>
        <v>42.533798517226337</v>
      </c>
      <c r="F15" s="14" t="s">
        <v>5</v>
      </c>
      <c r="G15" s="14"/>
      <c r="I15" s="1"/>
      <c r="J15" s="4"/>
      <c r="M15" s="13">
        <v>9.69</v>
      </c>
      <c r="N15" s="12">
        <f>SUM(N12:N13)</f>
        <v>195.06</v>
      </c>
      <c r="O15" s="7">
        <f>SUM(O12:O13)</f>
        <v>4.5860000000000003</v>
      </c>
      <c r="P15" s="12">
        <f>SUM(P12:P13)</f>
        <v>195.06</v>
      </c>
    </row>
    <row r="16" spans="1:17">
      <c r="A16" s="14" t="s">
        <v>0</v>
      </c>
      <c r="B16" s="16">
        <v>45506</v>
      </c>
      <c r="C16" s="13">
        <v>195.06</v>
      </c>
      <c r="D16" s="17">
        <v>4.8620000000000001</v>
      </c>
      <c r="E16" s="13">
        <f t="shared" si="0"/>
        <v>40.119292472233646</v>
      </c>
      <c r="F16" s="14" t="s">
        <v>5</v>
      </c>
      <c r="G16" s="14"/>
      <c r="I16" s="1"/>
      <c r="J16" s="4"/>
      <c r="O16" s="2"/>
    </row>
    <row r="17" spans="1:15">
      <c r="A17" s="14" t="s">
        <v>0</v>
      </c>
      <c r="B17" s="16">
        <v>45513</v>
      </c>
      <c r="C17" s="13">
        <v>195.06</v>
      </c>
      <c r="D17" s="17">
        <v>4.95</v>
      </c>
      <c r="E17" s="13">
        <f t="shared" si="0"/>
        <v>39.406060606060606</v>
      </c>
      <c r="F17" s="14" t="s">
        <v>5</v>
      </c>
      <c r="G17" s="14"/>
      <c r="J17"/>
      <c r="K17" s="1"/>
      <c r="L17" s="4"/>
      <c r="M17" t="s">
        <v>3</v>
      </c>
      <c r="O17" s="2"/>
    </row>
    <row r="18" spans="1:15">
      <c r="A18" s="14" t="s">
        <v>0</v>
      </c>
      <c r="B18" s="16">
        <v>45520</v>
      </c>
      <c r="C18" s="13">
        <v>195.06</v>
      </c>
      <c r="D18" s="17">
        <v>4.79</v>
      </c>
      <c r="E18" s="13">
        <f t="shared" si="0"/>
        <v>40.722338204592901</v>
      </c>
      <c r="F18" s="14" t="s">
        <v>5</v>
      </c>
      <c r="G18" s="14"/>
      <c r="M18" s="14">
        <v>4.5860000000000003</v>
      </c>
      <c r="O18" s="2"/>
    </row>
    <row r="19" spans="1:15">
      <c r="A19" s="14" t="s">
        <v>0</v>
      </c>
      <c r="B19" s="16">
        <v>45527</v>
      </c>
      <c r="C19" s="13">
        <v>195.06</v>
      </c>
      <c r="D19" s="17">
        <v>4.62</v>
      </c>
      <c r="E19" s="13">
        <f t="shared" si="0"/>
        <v>42.220779220779221</v>
      </c>
      <c r="F19" s="14" t="s">
        <v>5</v>
      </c>
      <c r="G19" s="14"/>
      <c r="O19" s="2"/>
    </row>
    <row r="20" spans="1:15">
      <c r="A20" s="14" t="s">
        <v>0</v>
      </c>
      <c r="B20" s="16">
        <v>45534</v>
      </c>
      <c r="C20" s="13">
        <v>195.06</v>
      </c>
      <c r="D20" s="17">
        <v>6.6139999999999999</v>
      </c>
      <c r="E20" s="13">
        <f>C20/D20</f>
        <v>29.491986694889629</v>
      </c>
      <c r="F20" s="14" t="s">
        <v>5</v>
      </c>
      <c r="G20" s="14"/>
      <c r="M20" t="s">
        <v>4</v>
      </c>
      <c r="O20" s="2"/>
    </row>
    <row r="21" spans="1:15">
      <c r="A21" s="14" t="s">
        <v>0</v>
      </c>
      <c r="B21" s="16">
        <v>45541</v>
      </c>
      <c r="C21" s="13">
        <v>195.06</v>
      </c>
      <c r="D21" s="17">
        <v>4.8860000000000001</v>
      </c>
      <c r="E21" s="13">
        <f t="shared" si="0"/>
        <v>39.922226770364304</v>
      </c>
      <c r="F21" s="14" t="s">
        <v>5</v>
      </c>
      <c r="G21" s="14"/>
      <c r="M21" s="5">
        <f>M12/M18</f>
        <v>42.533798517226337</v>
      </c>
      <c r="O21" s="2"/>
    </row>
    <row r="22" spans="1:15">
      <c r="A22" s="14" t="s">
        <v>0</v>
      </c>
      <c r="B22" s="16">
        <v>45548</v>
      </c>
      <c r="C22" s="13">
        <v>195.06</v>
      </c>
      <c r="D22" s="17">
        <v>4.7039999999999997</v>
      </c>
      <c r="E22" s="13">
        <f t="shared" si="0"/>
        <v>41.466836734693878</v>
      </c>
      <c r="F22" s="14" t="s">
        <v>5</v>
      </c>
      <c r="G22" s="14"/>
      <c r="O22" s="3"/>
    </row>
    <row r="23" spans="1:15">
      <c r="A23" s="14" t="s">
        <v>0</v>
      </c>
      <c r="B23" s="16">
        <v>45555</v>
      </c>
      <c r="C23" s="13">
        <v>195.06</v>
      </c>
      <c r="D23" s="17">
        <v>4.5860000000000003</v>
      </c>
      <c r="E23" s="13">
        <f t="shared" si="0"/>
        <v>42.533798517226337</v>
      </c>
      <c r="F23" s="14" t="s">
        <v>5</v>
      </c>
      <c r="G23" s="14"/>
    </row>
    <row r="24" spans="1:15">
      <c r="A24" s="14" t="s">
        <v>0</v>
      </c>
      <c r="B24" s="16">
        <v>45562</v>
      </c>
      <c r="C24" s="13">
        <v>195.06</v>
      </c>
      <c r="D24" s="17">
        <v>4.5839999999999996</v>
      </c>
      <c r="E24" s="13">
        <f t="shared" si="0"/>
        <v>42.552356020942412</v>
      </c>
      <c r="F24" s="14" t="s">
        <v>5</v>
      </c>
      <c r="G24" s="14"/>
    </row>
    <row r="25" spans="1:15">
      <c r="A25" s="14" t="s">
        <v>0</v>
      </c>
      <c r="B25" s="16">
        <v>45569</v>
      </c>
      <c r="C25" s="13">
        <v>185.37</v>
      </c>
      <c r="D25" s="17">
        <v>4.3559999999999999</v>
      </c>
      <c r="E25" s="13">
        <f t="shared" si="0"/>
        <v>42.555096418732788</v>
      </c>
      <c r="F25" s="14" t="s">
        <v>5</v>
      </c>
      <c r="G25" s="14"/>
      <c r="H25" s="6" t="s">
        <v>7</v>
      </c>
    </row>
    <row r="26" spans="1:15">
      <c r="A26" s="14" t="s">
        <v>0</v>
      </c>
      <c r="B26" s="16">
        <v>45569</v>
      </c>
      <c r="C26" s="13">
        <v>9.69</v>
      </c>
      <c r="D26" s="17">
        <v>0.23</v>
      </c>
      <c r="E26" s="13">
        <f t="shared" si="0"/>
        <v>42.130434782608688</v>
      </c>
      <c r="F26" s="14" t="s">
        <v>5</v>
      </c>
      <c r="G26" s="6"/>
      <c r="H26" s="6" t="s">
        <v>8</v>
      </c>
    </row>
    <row r="27" spans="1:15">
      <c r="A27" s="14" t="s">
        <v>0</v>
      </c>
      <c r="B27" s="16">
        <v>45573</v>
      </c>
      <c r="C27" s="13">
        <v>9.69</v>
      </c>
      <c r="D27" s="17">
        <v>0.23</v>
      </c>
      <c r="E27" s="13">
        <f t="shared" si="0"/>
        <v>42.130434782608688</v>
      </c>
      <c r="F27" s="14" t="s">
        <v>6</v>
      </c>
      <c r="G27" s="6"/>
      <c r="H27" s="6" t="s">
        <v>8</v>
      </c>
    </row>
    <row r="28" spans="1:15">
      <c r="A28" s="14" t="s">
        <v>0</v>
      </c>
      <c r="B28" s="16">
        <v>45576</v>
      </c>
      <c r="C28" s="13">
        <v>195.06</v>
      </c>
      <c r="D28" s="17">
        <v>4.5460000000000003</v>
      </c>
      <c r="E28" s="13">
        <f t="shared" si="0"/>
        <v>42.908051033875935</v>
      </c>
      <c r="F28" s="14" t="s">
        <v>5</v>
      </c>
      <c r="G28" s="14"/>
    </row>
    <row r="29" spans="1:15">
      <c r="A29" s="14" t="s">
        <v>0</v>
      </c>
      <c r="B29" s="16">
        <v>45583</v>
      </c>
      <c r="C29" s="13">
        <v>618.54</v>
      </c>
      <c r="D29" s="17">
        <v>14.16</v>
      </c>
      <c r="E29" s="13">
        <f t="shared" si="0"/>
        <v>43.682203389830505</v>
      </c>
      <c r="F29" s="14" t="s">
        <v>5</v>
      </c>
      <c r="G29" s="14"/>
    </row>
    <row r="30" spans="1:15">
      <c r="A30" s="14" t="s">
        <v>0</v>
      </c>
      <c r="B30" s="16">
        <v>45590</v>
      </c>
      <c r="C30" s="13">
        <v>195.06</v>
      </c>
      <c r="D30" s="17">
        <v>4.6219999999999999</v>
      </c>
      <c r="E30" s="13">
        <f t="shared" si="0"/>
        <v>42.202509736045002</v>
      </c>
      <c r="F30" s="14" t="s">
        <v>5</v>
      </c>
      <c r="G30" s="14"/>
    </row>
    <row r="31" spans="1:15">
      <c r="A31" s="14" t="s">
        <v>0</v>
      </c>
      <c r="B31" s="16">
        <v>45597</v>
      </c>
      <c r="C31" s="13">
        <v>195.06</v>
      </c>
      <c r="D31" s="17">
        <v>4.5960000000000001</v>
      </c>
      <c r="E31" s="13">
        <f t="shared" si="0"/>
        <v>42.441253263707573</v>
      </c>
      <c r="F31" s="14" t="s">
        <v>5</v>
      </c>
      <c r="G31" s="14"/>
    </row>
    <row r="36" spans="1:14">
      <c r="A36" s="10"/>
      <c r="B36" s="10" t="s">
        <v>1</v>
      </c>
      <c r="C36" s="8" t="s">
        <v>2</v>
      </c>
      <c r="D36" s="15" t="s">
        <v>3</v>
      </c>
      <c r="E36" s="8" t="s">
        <v>4</v>
      </c>
    </row>
    <row r="37" spans="1:14">
      <c r="A37" s="14" t="s">
        <v>19</v>
      </c>
      <c r="B37" s="16">
        <v>45422</v>
      </c>
      <c r="C37" s="13">
        <v>130.04</v>
      </c>
      <c r="D37" s="17">
        <v>0.316</v>
      </c>
      <c r="E37" s="13">
        <f>C37/D37</f>
        <v>411.51898734177212</v>
      </c>
      <c r="F37" s="14"/>
      <c r="J37" s="10" t="s">
        <v>12</v>
      </c>
      <c r="K37" s="8" t="s">
        <v>10</v>
      </c>
      <c r="L37" s="9"/>
      <c r="M37" s="10"/>
    </row>
    <row r="38" spans="1:14">
      <c r="A38" s="14" t="s">
        <v>19</v>
      </c>
      <c r="B38" s="16">
        <v>45436</v>
      </c>
      <c r="C38" s="13">
        <v>130.04</v>
      </c>
      <c r="D38" s="17">
        <v>0.32</v>
      </c>
      <c r="E38" s="13">
        <f t="shared" ref="E38:E52" si="1">C38/D38</f>
        <v>406.37499999999994</v>
      </c>
      <c r="F38" s="14"/>
      <c r="J38" t="s">
        <v>9</v>
      </c>
      <c r="K38" s="8" t="s">
        <v>13</v>
      </c>
      <c r="L38" s="9" t="s">
        <v>3</v>
      </c>
      <c r="M38" s="10"/>
      <c r="N38" s="10"/>
    </row>
    <row r="39" spans="1:14">
      <c r="A39" s="14" t="s">
        <v>19</v>
      </c>
      <c r="B39" s="16">
        <v>45450</v>
      </c>
      <c r="C39" s="13">
        <v>130.04</v>
      </c>
      <c r="D39" s="17">
        <v>0.314</v>
      </c>
      <c r="E39" s="13">
        <f t="shared" si="1"/>
        <v>414.14012738853501</v>
      </c>
      <c r="F39" s="14"/>
      <c r="J39" s="13">
        <v>65.02</v>
      </c>
      <c r="K39" s="1">
        <f>J39-J42</f>
        <v>61.709999999999994</v>
      </c>
      <c r="L39" s="11">
        <f>J45-L40</f>
        <v>0.13499999999999998</v>
      </c>
      <c r="M39" s="5">
        <f>J48*L39</f>
        <v>9.4499999999999988E-4</v>
      </c>
      <c r="N39" t="s">
        <v>7</v>
      </c>
    </row>
    <row r="40" spans="1:14">
      <c r="A40" s="14" t="s">
        <v>19</v>
      </c>
      <c r="B40" s="16">
        <v>45457</v>
      </c>
      <c r="C40" s="13">
        <v>65.02</v>
      </c>
      <c r="D40" s="17">
        <v>0.16</v>
      </c>
      <c r="E40" s="13">
        <f t="shared" si="1"/>
        <v>406.37499999999994</v>
      </c>
      <c r="F40" s="14"/>
      <c r="J40"/>
      <c r="K40" s="1">
        <f>J42</f>
        <v>3.31</v>
      </c>
      <c r="L40" s="18">
        <f>J48</f>
        <v>7.0000000000000001E-3</v>
      </c>
      <c r="M40" s="5">
        <f>J48*L40</f>
        <v>4.9000000000000005E-5</v>
      </c>
      <c r="N40" t="s">
        <v>14</v>
      </c>
    </row>
    <row r="41" spans="1:14">
      <c r="A41" s="14" t="s">
        <v>19</v>
      </c>
      <c r="B41" s="16">
        <v>45464</v>
      </c>
      <c r="C41" s="13">
        <v>65.02</v>
      </c>
      <c r="D41" s="17">
        <v>0.16</v>
      </c>
      <c r="E41" s="13">
        <f t="shared" si="1"/>
        <v>406.37499999999994</v>
      </c>
      <c r="F41" s="14"/>
      <c r="J41" t="s">
        <v>11</v>
      </c>
      <c r="L41" s="2"/>
    </row>
    <row r="42" spans="1:14">
      <c r="A42" s="14" t="s">
        <v>19</v>
      </c>
      <c r="B42" s="16">
        <v>45471</v>
      </c>
      <c r="C42" s="13">
        <v>61.73</v>
      </c>
      <c r="D42" s="17">
        <v>0.15</v>
      </c>
      <c r="E42" s="13">
        <f t="shared" si="1"/>
        <v>411.5333333333333</v>
      </c>
      <c r="F42" s="14"/>
      <c r="J42" s="13">
        <v>3.31</v>
      </c>
      <c r="K42" s="12">
        <f>SUM(K39:K40)</f>
        <v>65.02</v>
      </c>
      <c r="L42" s="7">
        <f>SUM(L39:L40)</f>
        <v>0.14199999999999999</v>
      </c>
      <c r="M42" s="12">
        <f>SUM(M39:M40)</f>
        <v>9.9399999999999987E-4</v>
      </c>
    </row>
    <row r="43" spans="1:14">
      <c r="A43" s="14" t="s">
        <v>19</v>
      </c>
      <c r="B43" s="16">
        <v>45471</v>
      </c>
      <c r="C43" s="13">
        <v>3.29</v>
      </c>
      <c r="D43" s="17">
        <v>8.0000000000000002E-3</v>
      </c>
      <c r="E43" s="13">
        <f t="shared" si="1"/>
        <v>411.25</v>
      </c>
      <c r="F43" s="14" t="s">
        <v>5</v>
      </c>
      <c r="J43"/>
      <c r="L43" s="2"/>
    </row>
    <row r="44" spans="1:14">
      <c r="A44" s="14" t="s">
        <v>19</v>
      </c>
      <c r="B44" s="16">
        <v>45478</v>
      </c>
      <c r="C44" s="13">
        <v>3.29</v>
      </c>
      <c r="D44" s="17">
        <v>8.0000000000000002E-3</v>
      </c>
      <c r="E44" s="13">
        <f t="shared" si="1"/>
        <v>411.25</v>
      </c>
      <c r="F44" s="14" t="s">
        <v>6</v>
      </c>
      <c r="J44" t="s">
        <v>3</v>
      </c>
      <c r="L44" s="2"/>
    </row>
    <row r="45" spans="1:14">
      <c r="A45" s="14" t="s">
        <v>19</v>
      </c>
      <c r="B45" s="16">
        <v>45478</v>
      </c>
      <c r="C45" s="13">
        <v>65.02</v>
      </c>
      <c r="D45" s="17">
        <v>0.16</v>
      </c>
      <c r="E45" s="13">
        <f t="shared" si="1"/>
        <v>406.37499999999994</v>
      </c>
      <c r="F45" s="14"/>
      <c r="J45" s="14">
        <v>0.14199999999999999</v>
      </c>
      <c r="L45" s="2"/>
    </row>
    <row r="46" spans="1:14">
      <c r="A46" s="14" t="s">
        <v>19</v>
      </c>
      <c r="B46" s="16">
        <v>45485</v>
      </c>
      <c r="C46" s="13">
        <v>207.88</v>
      </c>
      <c r="D46" s="17">
        <v>0.49</v>
      </c>
      <c r="E46" s="13">
        <f t="shared" si="1"/>
        <v>424.24489795918367</v>
      </c>
      <c r="F46" s="14"/>
      <c r="J46"/>
      <c r="L46" s="2"/>
    </row>
    <row r="47" spans="1:14">
      <c r="A47" s="14" t="s">
        <v>19</v>
      </c>
      <c r="B47" s="16">
        <v>45492</v>
      </c>
      <c r="C47" s="13">
        <v>65.02</v>
      </c>
      <c r="D47" s="17">
        <v>0.14799999999999999</v>
      </c>
      <c r="E47" s="13">
        <f t="shared" si="1"/>
        <v>439.32432432432432</v>
      </c>
      <c r="F47" s="14"/>
      <c r="J47" t="s">
        <v>20</v>
      </c>
      <c r="L47" s="2"/>
    </row>
    <row r="48" spans="1:14">
      <c r="A48" s="14" t="s">
        <v>19</v>
      </c>
      <c r="B48" s="16">
        <v>45499</v>
      </c>
      <c r="C48" s="13">
        <v>65.02</v>
      </c>
      <c r="D48" s="17">
        <v>0.15</v>
      </c>
      <c r="E48" s="13">
        <f t="shared" si="1"/>
        <v>433.46666666666664</v>
      </c>
      <c r="F48" s="14"/>
      <c r="J48" s="19">
        <v>7.0000000000000001E-3</v>
      </c>
      <c r="L48" s="2"/>
    </row>
    <row r="49" spans="1:6">
      <c r="A49" s="14" t="s">
        <v>19</v>
      </c>
      <c r="B49" s="16">
        <v>45506</v>
      </c>
      <c r="C49" s="13">
        <v>65.02</v>
      </c>
      <c r="D49" s="17">
        <v>0.152</v>
      </c>
      <c r="E49" s="13">
        <f t="shared" si="1"/>
        <v>427.76315789473682</v>
      </c>
      <c r="F49" s="14"/>
    </row>
    <row r="50" spans="1:6">
      <c r="A50" s="14" t="s">
        <v>19</v>
      </c>
      <c r="B50" s="16">
        <v>45513</v>
      </c>
      <c r="C50" s="13">
        <v>65.02</v>
      </c>
      <c r="D50" s="17">
        <v>0.15</v>
      </c>
      <c r="E50" s="13">
        <f t="shared" si="1"/>
        <v>433.46666666666664</v>
      </c>
      <c r="F50" s="14"/>
    </row>
    <row r="51" spans="1:6">
      <c r="A51" s="14" t="s">
        <v>19</v>
      </c>
      <c r="B51" s="16">
        <v>45520</v>
      </c>
      <c r="C51" s="13">
        <v>65.02</v>
      </c>
      <c r="D51" s="17">
        <v>0.14599999999999999</v>
      </c>
      <c r="E51" s="13">
        <f t="shared" si="1"/>
        <v>445.34246575342468</v>
      </c>
      <c r="F51" s="14"/>
    </row>
    <row r="52" spans="1:6">
      <c r="A52" s="14" t="s">
        <v>19</v>
      </c>
      <c r="B52" s="16">
        <v>45527</v>
      </c>
      <c r="C52" s="13">
        <v>65.02</v>
      </c>
      <c r="D52" s="17">
        <v>0.14399999999999999</v>
      </c>
      <c r="E52" s="13">
        <f t="shared" si="1"/>
        <v>451.52777777777777</v>
      </c>
      <c r="F52" s="14"/>
    </row>
    <row r="53" spans="1:6">
      <c r="A53" s="14" t="s">
        <v>19</v>
      </c>
      <c r="B53" s="16">
        <v>45534</v>
      </c>
      <c r="C53" s="13">
        <v>65.02</v>
      </c>
      <c r="D53" s="17">
        <v>0.13800000000000001</v>
      </c>
      <c r="E53" s="13">
        <f>C53/D53</f>
        <v>471.15942028985501</v>
      </c>
      <c r="F53" s="14"/>
    </row>
    <row r="54" spans="1:6">
      <c r="A54" s="14" t="s">
        <v>19</v>
      </c>
      <c r="B54" s="16">
        <v>45541</v>
      </c>
      <c r="C54" s="13">
        <v>65.02</v>
      </c>
      <c r="D54" s="17">
        <v>0.14000000000000001</v>
      </c>
      <c r="E54" s="13">
        <f t="shared" ref="E54:E64" si="2">C54/D54</f>
        <v>464.42857142857133</v>
      </c>
      <c r="F54" s="14"/>
    </row>
    <row r="55" spans="1:6">
      <c r="A55" s="14" t="s">
        <v>19</v>
      </c>
      <c r="B55" s="16">
        <v>45548</v>
      </c>
      <c r="C55" s="13">
        <v>65.02</v>
      </c>
      <c r="D55" s="17">
        <v>0.14399999999999999</v>
      </c>
      <c r="E55" s="13">
        <f t="shared" si="2"/>
        <v>451.52777777777777</v>
      </c>
      <c r="F55" s="14"/>
    </row>
    <row r="56" spans="1:6">
      <c r="A56" s="14" t="s">
        <v>19</v>
      </c>
      <c r="B56" s="16">
        <v>45555</v>
      </c>
      <c r="C56" s="13">
        <v>65.02</v>
      </c>
      <c r="D56" s="17">
        <v>0.14199999999999999</v>
      </c>
      <c r="E56" s="13">
        <f t="shared" si="2"/>
        <v>457.88732394366201</v>
      </c>
      <c r="F56" s="14"/>
    </row>
    <row r="57" spans="1:6">
      <c r="A57" s="14" t="s">
        <v>19</v>
      </c>
      <c r="B57" s="16">
        <v>45562</v>
      </c>
      <c r="C57" s="13">
        <v>65.02</v>
      </c>
      <c r="D57" s="17">
        <v>0.14199999999999999</v>
      </c>
      <c r="E57" s="13">
        <f t="shared" si="2"/>
        <v>457.88732394366201</v>
      </c>
      <c r="F57" s="14"/>
    </row>
    <row r="58" spans="1:6">
      <c r="A58" s="14" t="s">
        <v>19</v>
      </c>
      <c r="B58" s="16">
        <v>45569</v>
      </c>
      <c r="C58" s="13">
        <v>61.71</v>
      </c>
      <c r="D58" s="17">
        <v>0.13500000000000001</v>
      </c>
      <c r="E58" s="13">
        <f t="shared" si="2"/>
        <v>457.11111111111109</v>
      </c>
      <c r="F58" s="14"/>
    </row>
    <row r="59" spans="1:6">
      <c r="A59" s="14" t="s">
        <v>19</v>
      </c>
      <c r="B59" s="16">
        <v>45569</v>
      </c>
      <c r="C59" s="13">
        <v>3.31</v>
      </c>
      <c r="D59" s="17">
        <v>7.0000000000000001E-3</v>
      </c>
      <c r="E59" s="13">
        <f>C59/D59</f>
        <v>472.85714285714283</v>
      </c>
      <c r="F59" s="14" t="s">
        <v>5</v>
      </c>
    </row>
    <row r="60" spans="1:6">
      <c r="A60" s="14" t="s">
        <v>19</v>
      </c>
      <c r="B60" s="16">
        <v>45573</v>
      </c>
      <c r="C60" s="13">
        <v>3.31</v>
      </c>
      <c r="D60" s="17">
        <v>7.0000000000000001E-3</v>
      </c>
      <c r="E60" s="13">
        <f t="shared" si="2"/>
        <v>472.85714285714283</v>
      </c>
      <c r="F60" s="14" t="s">
        <v>6</v>
      </c>
    </row>
    <row r="61" spans="1:6">
      <c r="A61" s="14" t="s">
        <v>19</v>
      </c>
      <c r="B61" s="16">
        <v>45576</v>
      </c>
      <c r="C61" s="13">
        <v>65.02</v>
      </c>
      <c r="D61" s="17">
        <v>0.14000000000000001</v>
      </c>
      <c r="E61" s="13">
        <f t="shared" si="2"/>
        <v>464.42857142857133</v>
      </c>
      <c r="F61" s="14"/>
    </row>
    <row r="62" spans="1:6">
      <c r="A62" s="14" t="s">
        <v>19</v>
      </c>
      <c r="B62" s="16">
        <v>45583</v>
      </c>
      <c r="C62" s="13">
        <v>206.18</v>
      </c>
      <c r="D62" s="17">
        <v>0.44400000000000001</v>
      </c>
      <c r="E62" s="13">
        <f t="shared" si="2"/>
        <v>464.36936936936939</v>
      </c>
      <c r="F62" s="14"/>
    </row>
    <row r="63" spans="1:6">
      <c r="A63" s="14" t="s">
        <v>19</v>
      </c>
      <c r="B63" s="16">
        <v>45590</v>
      </c>
      <c r="C63" s="13">
        <v>65.02</v>
      </c>
      <c r="D63" s="17">
        <v>0.14199999999999999</v>
      </c>
      <c r="E63" s="13">
        <f t="shared" si="2"/>
        <v>457.88732394366201</v>
      </c>
      <c r="F63" s="14"/>
    </row>
    <row r="64" spans="1:6">
      <c r="A64" s="14" t="s">
        <v>19</v>
      </c>
      <c r="B64" s="16">
        <v>45597</v>
      </c>
      <c r="C64" s="13">
        <v>65.02</v>
      </c>
      <c r="D64" s="17">
        <v>0.14399999999999999</v>
      </c>
      <c r="E64" s="13">
        <f t="shared" si="2"/>
        <v>451.52777777777777</v>
      </c>
      <c r="F64" s="14"/>
    </row>
  </sheetData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Kessler</dc:creator>
  <cp:lastModifiedBy>Sean Kessler</cp:lastModifiedBy>
  <dcterms:created xsi:type="dcterms:W3CDTF">2024-11-07T20:37:34Z</dcterms:created>
  <dcterms:modified xsi:type="dcterms:W3CDTF">2024-11-07T22:49:22Z</dcterms:modified>
</cp:coreProperties>
</file>