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0405" windowHeight="1085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6" i="1"/>
  <c r="F16"/>
  <c r="E16"/>
  <c r="D16"/>
  <c r="D18"/>
  <c r="D17"/>
  <c r="C20"/>
  <c r="F8"/>
  <c r="G8" s="1"/>
  <c r="I8" s="1"/>
  <c r="J8" s="1"/>
  <c r="K8" s="1"/>
  <c r="F7"/>
  <c r="E10"/>
  <c r="E9"/>
  <c r="E8"/>
  <c r="E7"/>
  <c r="D19" l="1"/>
  <c r="I16" s="1"/>
  <c r="F10"/>
  <c r="F9"/>
  <c r="G9" s="1"/>
  <c r="I9" s="1"/>
  <c r="J9" s="1"/>
  <c r="K9" s="1"/>
  <c r="G7"/>
  <c r="E18" l="1"/>
  <c r="F18" s="1"/>
  <c r="E17"/>
  <c r="F17" s="1"/>
  <c r="G10"/>
  <c r="I7"/>
  <c r="J7" s="1"/>
  <c r="K7" s="1"/>
  <c r="K10" s="1"/>
  <c r="E19" l="1"/>
  <c r="F19"/>
  <c r="H17"/>
  <c r="H18"/>
  <c r="I17" l="1"/>
  <c r="J17" s="1"/>
  <c r="I18"/>
  <c r="J18" s="1"/>
  <c r="J16" l="1"/>
  <c r="J19" s="1"/>
</calcChain>
</file>

<file path=xl/sharedStrings.xml><?xml version="1.0" encoding="utf-8"?>
<sst xmlns="http://schemas.openxmlformats.org/spreadsheetml/2006/main" count="29" uniqueCount="25">
  <si>
    <t>Allocation</t>
  </si>
  <si>
    <t>Symbol</t>
  </si>
  <si>
    <t>RSD</t>
  </si>
  <si>
    <t>BIG</t>
  </si>
  <si>
    <t>SPY</t>
  </si>
  <si>
    <t>RSDP</t>
  </si>
  <si>
    <t>WEIGHT</t>
  </si>
  <si>
    <t>ALLOCATION</t>
  </si>
  <si>
    <t>PRICE</t>
  </si>
  <si>
    <t>SHARES</t>
  </si>
  <si>
    <t>R_SHARES</t>
  </si>
  <si>
    <t>EXPOSURE</t>
  </si>
  <si>
    <t>GILD</t>
  </si>
  <si>
    <t>ALLOCATION BASED ON RELATIVE STANDARD DEVIATION</t>
  </si>
  <si>
    <t>MIN</t>
  </si>
  <si>
    <t>SharpeRatio</t>
  </si>
  <si>
    <t>LRCX</t>
  </si>
  <si>
    <t>Price</t>
  </si>
  <si>
    <t>Shares</t>
  </si>
  <si>
    <t>Round Lots</t>
  </si>
  <si>
    <t>Exposure</t>
  </si>
  <si>
    <t>Tsy</t>
  </si>
  <si>
    <t>SR_Base1</t>
  </si>
  <si>
    <t>Weight_Base_1</t>
  </si>
  <si>
    <t>SHARPE RATIO BASED POSITION SIZING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</si>
</sst>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#,##0.0000"/>
    <numFmt numFmtId="165" formatCode="0.0000"/>
    <numFmt numFmtId="167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2" fillId="0" borderId="0" xfId="1" applyFont="1"/>
    <xf numFmtId="39" fontId="0" fillId="0" borderId="0" xfId="1" applyNumberFormat="1" applyFont="1"/>
    <xf numFmtId="165" fontId="0" fillId="0" borderId="0" xfId="1" applyNumberFormat="1" applyFont="1"/>
    <xf numFmtId="167" fontId="0" fillId="0" borderId="0" xfId="1" applyNumberFormat="1" applyFont="1"/>
    <xf numFmtId="2" fontId="0" fillId="0" borderId="0" xfId="1" applyNumberFormat="1" applyFont="1"/>
    <xf numFmtId="0" fontId="2" fillId="0" borderId="0" xfId="0" applyFont="1"/>
    <xf numFmtId="44" fontId="3" fillId="0" borderId="0" xfId="1" applyFont="1"/>
    <xf numFmtId="39" fontId="0" fillId="0" borderId="0" xfId="0" applyNumberFormat="1"/>
    <xf numFmtId="9" fontId="0" fillId="0" borderId="0" xfId="2" applyFont="1"/>
    <xf numFmtId="164" fontId="2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26"/>
  <sheetViews>
    <sheetView tabSelected="1" zoomScale="80" zoomScaleNormal="80" workbookViewId="0">
      <selection activeCell="B22" sqref="B22"/>
    </sheetView>
  </sheetViews>
  <sheetFormatPr defaultRowHeight="14.3"/>
  <cols>
    <col min="2" max="2" width="10.875" bestFit="1" customWidth="1"/>
    <col min="3" max="3" width="11.5" bestFit="1" customWidth="1"/>
    <col min="4" max="4" width="11.5" customWidth="1"/>
    <col min="5" max="5" width="15.375" customWidth="1"/>
    <col min="6" max="6" width="17" customWidth="1"/>
    <col min="7" max="7" width="10.75" customWidth="1"/>
    <col min="8" max="8" width="13.375" bestFit="1" customWidth="1"/>
    <col min="9" max="9" width="12.625" customWidth="1"/>
    <col min="10" max="10" width="15" customWidth="1"/>
    <col min="11" max="11" width="10.875" bestFit="1" customWidth="1"/>
    <col min="12" max="12" width="11.5" bestFit="1" customWidth="1"/>
    <col min="16" max="16" width="11.625" customWidth="1"/>
  </cols>
  <sheetData>
    <row r="3" spans="2:17">
      <c r="B3" s="9" t="s">
        <v>0</v>
      </c>
      <c r="C3" s="9" t="s">
        <v>21</v>
      </c>
      <c r="D3" s="9"/>
    </row>
    <row r="4" spans="2:17">
      <c r="B4" s="1">
        <v>3000</v>
      </c>
      <c r="C4" s="1">
        <v>0.02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16.3">
      <c r="B5" s="1"/>
      <c r="C5" s="1"/>
      <c r="D5" s="1"/>
      <c r="E5" s="1"/>
      <c r="F5" s="10" t="s">
        <v>13</v>
      </c>
      <c r="G5" s="1"/>
      <c r="H5" s="1"/>
      <c r="I5" s="1"/>
      <c r="J5" s="1"/>
      <c r="K5" s="1"/>
      <c r="M5" s="1"/>
      <c r="N5" s="1"/>
      <c r="O5" s="1"/>
      <c r="P5" s="1"/>
      <c r="Q5" s="1"/>
    </row>
    <row r="6" spans="2:17">
      <c r="B6" s="4" t="s">
        <v>1</v>
      </c>
      <c r="C6" s="4" t="s">
        <v>2</v>
      </c>
      <c r="D6" s="4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M6" s="4"/>
      <c r="N6" s="4"/>
      <c r="O6" s="4"/>
      <c r="P6" s="1"/>
      <c r="Q6" s="1"/>
    </row>
    <row r="7" spans="2:17">
      <c r="B7" s="1" t="s">
        <v>3</v>
      </c>
      <c r="C7" s="2">
        <v>9.4806000000000008</v>
      </c>
      <c r="D7" s="2"/>
      <c r="E7" s="6">
        <f>100-C7</f>
        <v>90.519400000000005</v>
      </c>
      <c r="F7" s="6">
        <f>E7/$E$10</f>
        <v>0.31759978302584219</v>
      </c>
      <c r="G7" s="1">
        <f>F7*$B$4</f>
        <v>952.79934907752659</v>
      </c>
      <c r="H7">
        <v>29.38</v>
      </c>
      <c r="I7" s="6">
        <f>G7/H7</f>
        <v>32.430202487322212</v>
      </c>
      <c r="J7" s="8">
        <f>ROUND(I7,0)</f>
        <v>32</v>
      </c>
      <c r="K7" s="6">
        <f>J7*H7</f>
        <v>940.16</v>
      </c>
      <c r="M7" s="1"/>
      <c r="N7" s="1"/>
      <c r="O7" s="1"/>
      <c r="P7" s="1"/>
      <c r="Q7" s="1"/>
    </row>
    <row r="8" spans="2:17">
      <c r="B8" s="1" t="s">
        <v>4</v>
      </c>
      <c r="C8" s="2">
        <v>3.0827</v>
      </c>
      <c r="D8" s="2"/>
      <c r="E8" s="6">
        <f t="shared" ref="E8:E9" si="0">100-C8</f>
        <v>96.917299999999997</v>
      </c>
      <c r="F8" s="6">
        <f>E8/$E$10</f>
        <v>0.34004769642143512</v>
      </c>
      <c r="G8" s="1">
        <f>F8*$B$4</f>
        <v>1020.1430892643053</v>
      </c>
      <c r="H8" s="7">
        <v>320.02999999999997</v>
      </c>
      <c r="I8" s="6">
        <f t="shared" ref="I8:I9" si="1">G8/H8</f>
        <v>3.1876483119217118</v>
      </c>
      <c r="J8" s="8">
        <f>ROUND(I8,0)</f>
        <v>3</v>
      </c>
      <c r="K8" s="6">
        <f t="shared" ref="K8:K9" si="2">J8*H8</f>
        <v>960.08999999999992</v>
      </c>
      <c r="M8" s="1"/>
      <c r="N8" s="1"/>
      <c r="O8" s="1"/>
      <c r="P8" s="1"/>
      <c r="Q8" s="1"/>
    </row>
    <row r="9" spans="2:17">
      <c r="B9" s="1" t="s">
        <v>12</v>
      </c>
      <c r="C9" s="2">
        <v>2.4258000000000002</v>
      </c>
      <c r="D9" s="2"/>
      <c r="E9" s="6">
        <f t="shared" si="0"/>
        <v>97.574200000000005</v>
      </c>
      <c r="F9" s="6">
        <f>E9/$E$10</f>
        <v>0.34235252055272275</v>
      </c>
      <c r="G9" s="1">
        <f>F9*$B$4</f>
        <v>1027.0575616581682</v>
      </c>
      <c r="H9" s="7">
        <v>22.31</v>
      </c>
      <c r="I9" s="6">
        <f t="shared" si="1"/>
        <v>46.035749065807629</v>
      </c>
      <c r="J9" s="8">
        <f>ROUND(I9,0)</f>
        <v>46</v>
      </c>
      <c r="K9" s="6">
        <f t="shared" si="2"/>
        <v>1026.26</v>
      </c>
      <c r="M9" s="1"/>
      <c r="N9" s="1"/>
      <c r="O9" s="1"/>
      <c r="P9" s="1"/>
      <c r="Q9" s="1"/>
    </row>
    <row r="10" spans="2:17">
      <c r="B10" s="1"/>
      <c r="C10" s="2"/>
      <c r="D10" s="2"/>
      <c r="E10" s="6">
        <f>SUM(E7:E9)</f>
        <v>285.01089999999999</v>
      </c>
      <c r="F10" s="6">
        <f>SUM(F7:F9)</f>
        <v>1</v>
      </c>
      <c r="G10" s="1">
        <f>SUM(G7:G9)</f>
        <v>3000</v>
      </c>
      <c r="H10" s="7"/>
      <c r="I10" s="6"/>
      <c r="J10" s="8"/>
      <c r="K10" s="1">
        <f>SUM(K7:K9)</f>
        <v>2926.51</v>
      </c>
      <c r="M10" s="1"/>
      <c r="N10" s="1"/>
      <c r="O10" s="1"/>
      <c r="P10" s="1"/>
      <c r="Q10" s="1"/>
    </row>
    <row r="11" spans="2:17">
      <c r="B11" s="1"/>
      <c r="C11" s="2"/>
      <c r="D11" s="2"/>
      <c r="E11" s="6"/>
      <c r="F11" s="6"/>
      <c r="G11" s="6"/>
      <c r="H11" s="1"/>
      <c r="I11" s="7"/>
      <c r="J11" s="6"/>
      <c r="K11" s="8"/>
      <c r="L11" s="6"/>
      <c r="M11" s="1"/>
      <c r="N11" s="1"/>
      <c r="O11" s="1"/>
      <c r="P11" s="1"/>
      <c r="Q11" s="1"/>
    </row>
    <row r="12" spans="2:17">
      <c r="B12" s="1"/>
      <c r="C12" s="2"/>
      <c r="D12" s="2"/>
      <c r="E12" s="6"/>
      <c r="F12" s="6"/>
      <c r="G12" s="6"/>
      <c r="H12" s="1"/>
      <c r="I12" s="7"/>
      <c r="J12" s="6"/>
      <c r="K12" s="6"/>
      <c r="L12" s="1"/>
      <c r="M12" s="1"/>
      <c r="N12" s="1"/>
      <c r="O12" s="1"/>
      <c r="P12" s="1"/>
      <c r="Q12" s="1"/>
    </row>
    <row r="13" spans="2:17">
      <c r="B13" s="1"/>
      <c r="C13" s="2"/>
      <c r="D13" s="2"/>
      <c r="E13" s="6"/>
      <c r="F13" s="6"/>
      <c r="G13" s="6"/>
      <c r="H13" s="1"/>
      <c r="I13" s="7"/>
      <c r="J13" s="6"/>
      <c r="K13" s="6"/>
      <c r="L13" s="1"/>
      <c r="M13" s="1"/>
      <c r="N13" s="1"/>
      <c r="O13" s="1"/>
      <c r="P13" s="1"/>
      <c r="Q13" s="1"/>
    </row>
    <row r="14" spans="2:17" ht="16.3">
      <c r="B14" s="1"/>
      <c r="C14" s="2"/>
      <c r="D14" s="2"/>
      <c r="E14" s="1"/>
      <c r="F14" s="10" t="s">
        <v>24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>
      <c r="B15" s="4" t="s">
        <v>1</v>
      </c>
      <c r="C15" s="13" t="s">
        <v>15</v>
      </c>
      <c r="D15" s="13" t="s">
        <v>22</v>
      </c>
      <c r="E15" s="4" t="s">
        <v>23</v>
      </c>
      <c r="F15" s="4" t="s">
        <v>0</v>
      </c>
      <c r="G15" s="4" t="s">
        <v>17</v>
      </c>
      <c r="H15" s="4" t="s">
        <v>18</v>
      </c>
      <c r="I15" s="4" t="s">
        <v>19</v>
      </c>
      <c r="J15" s="4" t="s">
        <v>20</v>
      </c>
      <c r="L15" s="1"/>
      <c r="M15" s="1"/>
      <c r="N15" s="1"/>
      <c r="O15" s="1"/>
      <c r="P15" s="1"/>
      <c r="Q15" s="1"/>
    </row>
    <row r="16" spans="2:17">
      <c r="B16" s="1" t="s">
        <v>3</v>
      </c>
      <c r="C16" s="2">
        <v>-0.44429999999999997</v>
      </c>
      <c r="D16" s="2">
        <f>IF($C$20&lt;0,C16+ABS($C$20)+1,C16)</f>
        <v>1.6177000000000001</v>
      </c>
      <c r="E16" s="14">
        <f>D16/$D$19</f>
        <v>0.24218153509888168</v>
      </c>
      <c r="F16" s="1">
        <f>E16*$B$4</f>
        <v>726.54460529664505</v>
      </c>
      <c r="G16">
        <v>29.38</v>
      </c>
      <c r="H16" s="5">
        <f>F16/G16</f>
        <v>24.729224142159463</v>
      </c>
      <c r="I16" s="8">
        <f>FLOOR(H16,1)</f>
        <v>24</v>
      </c>
      <c r="J16" s="1">
        <f>I16*G16</f>
        <v>705.12</v>
      </c>
      <c r="L16" s="1"/>
      <c r="M16" s="1"/>
      <c r="N16" s="1"/>
      <c r="O16" s="1"/>
      <c r="P16" s="1"/>
      <c r="Q16" s="1"/>
    </row>
    <row r="17" spans="2:17">
      <c r="B17" s="1" t="s">
        <v>4</v>
      </c>
      <c r="C17" s="2">
        <v>-1.0620000000000001</v>
      </c>
      <c r="D17" s="2">
        <f t="shared" ref="D17:D18" si="3">IF($C$20&lt;0,C17+ABS($C$20)+1,C17)</f>
        <v>1</v>
      </c>
      <c r="E17" s="14">
        <f>D17/$D$19</f>
        <v>0.14970732218512806</v>
      </c>
      <c r="F17" s="1">
        <f>E17*$B$4</f>
        <v>449.12196655538418</v>
      </c>
      <c r="G17" s="7">
        <v>320.02999999999997</v>
      </c>
      <c r="H17" s="5">
        <f t="shared" ref="H17:H18" si="4">F17/G17</f>
        <v>1.4033745791187833</v>
      </c>
      <c r="I17" s="8">
        <f>FLOOR(H17,1)</f>
        <v>1</v>
      </c>
      <c r="J17" s="1">
        <f t="shared" ref="J17:J18" si="5">I17*G17</f>
        <v>320.02999999999997</v>
      </c>
      <c r="L17" s="1">
        <v>-1302</v>
      </c>
      <c r="M17" s="1"/>
      <c r="N17" s="1"/>
      <c r="O17" s="1"/>
      <c r="P17" s="1"/>
      <c r="Q17" s="1"/>
    </row>
    <row r="18" spans="2:17">
      <c r="B18" s="1" t="s">
        <v>16</v>
      </c>
      <c r="C18" s="2">
        <v>2</v>
      </c>
      <c r="D18" s="2">
        <f t="shared" si="3"/>
        <v>4.0620000000000003</v>
      </c>
      <c r="E18" s="14">
        <f>D18/$D$19</f>
        <v>0.6081111427159902</v>
      </c>
      <c r="F18" s="1">
        <f>E18*$B$4</f>
        <v>1824.3334281479706</v>
      </c>
      <c r="G18" s="1">
        <v>289.26</v>
      </c>
      <c r="H18" s="5">
        <f t="shared" si="4"/>
        <v>6.306898389504151</v>
      </c>
      <c r="I18" s="8">
        <f>FLOOR(H18,1)</f>
        <v>6</v>
      </c>
      <c r="J18" s="1">
        <f t="shared" si="5"/>
        <v>1735.56</v>
      </c>
      <c r="L18" s="1">
        <v>1613</v>
      </c>
      <c r="M18" s="1"/>
      <c r="N18" s="2"/>
      <c r="O18" s="1"/>
      <c r="P18" s="1"/>
      <c r="Q18" s="1"/>
    </row>
    <row r="19" spans="2:17">
      <c r="B19" s="1"/>
      <c r="C19" s="2"/>
      <c r="D19" s="2">
        <f>SUM(D16:D18)</f>
        <v>6.6797000000000004</v>
      </c>
      <c r="E19" s="14">
        <f>SUM(E16:E18)</f>
        <v>1</v>
      </c>
      <c r="F19" s="1">
        <f>SUM(F16:F18)</f>
        <v>3000</v>
      </c>
      <c r="G19" s="1"/>
      <c r="H19" s="5"/>
      <c r="I19" s="1"/>
      <c r="J19" s="1">
        <f>SUM(J16:J18)</f>
        <v>2760.71</v>
      </c>
      <c r="L19" s="1"/>
      <c r="M19" s="1"/>
      <c r="N19" s="1"/>
      <c r="O19" s="1"/>
      <c r="P19" s="1"/>
      <c r="Q19" s="1"/>
    </row>
    <row r="20" spans="2:17">
      <c r="B20" s="1" t="s">
        <v>14</v>
      </c>
      <c r="C20" s="2">
        <f>MIN(C16:C18)</f>
        <v>-1.0620000000000001</v>
      </c>
      <c r="D20" s="2"/>
      <c r="E20" s="5"/>
      <c r="F20" s="5"/>
      <c r="G20" s="14"/>
      <c r="H20" s="1"/>
      <c r="I20" s="1"/>
      <c r="J20" s="5"/>
      <c r="K20" s="1"/>
      <c r="L20" s="1"/>
      <c r="M20" s="1"/>
      <c r="N20" s="1"/>
      <c r="O20" s="1"/>
      <c r="P20" s="1"/>
      <c r="Q20" s="1"/>
    </row>
    <row r="21" spans="2:17">
      <c r="B21" s="1"/>
      <c r="C21" s="2"/>
      <c r="D21" s="2"/>
      <c r="E21" s="5"/>
      <c r="F21" s="5"/>
      <c r="G21" s="14"/>
      <c r="H21" s="1"/>
      <c r="I21" s="1"/>
      <c r="J21" s="1"/>
      <c r="K21" s="1"/>
      <c r="L21" s="1"/>
      <c r="M21" s="16"/>
      <c r="N21" s="1"/>
      <c r="O21" s="1"/>
      <c r="P21" s="1"/>
      <c r="Q21" s="1"/>
    </row>
    <row r="22" spans="2:17">
      <c r="B22" s="1"/>
      <c r="C22" s="3"/>
      <c r="D22" s="3"/>
      <c r="G22" s="15"/>
      <c r="L22" s="1"/>
    </row>
    <row r="23" spans="2:17">
      <c r="C23" s="3"/>
      <c r="D23" s="3"/>
      <c r="E23" s="11"/>
      <c r="F23" s="11"/>
      <c r="L23" s="1"/>
    </row>
    <row r="24" spans="2:17">
      <c r="C24" s="3"/>
      <c r="D24" s="3"/>
      <c r="E24" s="11"/>
      <c r="F24" s="11"/>
      <c r="L24" s="1"/>
    </row>
    <row r="25" spans="2:17">
      <c r="C25" s="3"/>
      <c r="D25" s="3"/>
      <c r="E25" s="12"/>
      <c r="F25" s="12"/>
      <c r="L25" s="1"/>
    </row>
    <row r="26" spans="2:17">
      <c r="C26" s="3"/>
      <c r="D26" s="3"/>
      <c r="E26" s="12"/>
      <c r="F26" s="12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2019-12-18T19:56:38Z</dcterms:created>
  <dcterms:modified xsi:type="dcterms:W3CDTF">2019-12-19T02:32:15Z</dcterms:modified>
</cp:coreProperties>
</file>